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480" windowHeight="7755" tabRatio="298" activeTab="2"/>
  </bookViews>
  <sheets>
    <sheet name="صفحه اول" sheetId="12" r:id="rId1"/>
    <sheet name="سیاهه (2)" sheetId="11" r:id="rId2"/>
    <sheet name="پرینت" sheetId="9" r:id="rId3"/>
  </sheets>
  <externalReferences>
    <externalReference r:id="rId4"/>
  </externalReferences>
  <definedNames>
    <definedName name="_xlnm._FilterDatabase" localSheetId="1" hidden="1">'سیاهه (2)'!$H$8:$I$14</definedName>
    <definedName name="_xlnm._FilterDatabase" localSheetId="0" hidden="1">'صفحه اول'!$A$8:$I$29</definedName>
    <definedName name="list" localSheetId="1">'سیاهه (2)'!$U$8:$U$101</definedName>
    <definedName name="list">#REF!</definedName>
    <definedName name="list1" localSheetId="1">'سیاهه (2)'!$U$8:$U$68</definedName>
    <definedName name="list1">#REF!</definedName>
    <definedName name="list12">'صفحه اول'!$B$32:$B$44</definedName>
    <definedName name="list13">'صفحه اول'!$B$31:$B$44</definedName>
    <definedName name="list2" localSheetId="1">'سیاهه (2)'!$V$8:$V$29</definedName>
    <definedName name="list2">#REF!</definedName>
    <definedName name="list3" localSheetId="1">'[1]صفحه اول'!$R$8:$R$11</definedName>
    <definedName name="list3" localSheetId="0">'صفحه اول'!$R$8:$R$11</definedName>
    <definedName name="list3">#REF!</definedName>
    <definedName name="list4" localSheetId="0">'صفحه اول'!$B$18:$E$29</definedName>
    <definedName name="list4">#REF!</definedName>
    <definedName name="list5" localSheetId="1">'سیاهه (2)'!$U$8:$U$45</definedName>
    <definedName name="list5" localSheetId="0">[1]سیاهه!$U$7:$U$44</definedName>
    <definedName name="list5">#REF!</definedName>
    <definedName name="list6" localSheetId="1">'سیاهه (2)'!$V$8:$V$21</definedName>
    <definedName name="list6" localSheetId="0">[1]سیاهه!$V$7:$V$20</definedName>
    <definedName name="list6">#REF!</definedName>
    <definedName name="list8">#REF!</definedName>
    <definedName name="_xlnm.Print_Area" localSheetId="0">'صفحه اول'!$A$1:$I$29</definedName>
  </definedNames>
  <calcPr calcId="152511"/>
</workbook>
</file>

<file path=xl/calcChain.xml><?xml version="1.0" encoding="utf-8"?>
<calcChain xmlns="http://schemas.openxmlformats.org/spreadsheetml/2006/main">
  <c r="C6" i="9" l="1"/>
  <c r="AG9" i="11"/>
  <c r="AC9" i="11"/>
  <c r="AD9" i="11"/>
  <c r="AC10" i="11"/>
  <c r="AD10" i="11"/>
  <c r="AC11" i="11"/>
  <c r="AD11" i="11"/>
  <c r="AC12" i="11"/>
  <c r="AD12" i="11"/>
  <c r="AC13" i="11"/>
  <c r="AD13" i="11"/>
  <c r="AC14" i="11"/>
  <c r="AD14" i="11"/>
  <c r="AC15" i="11"/>
  <c r="AD15" i="11"/>
  <c r="AC16" i="11"/>
  <c r="AD16" i="11"/>
  <c r="AC17" i="11"/>
  <c r="AD17" i="11"/>
  <c r="AC18" i="11"/>
  <c r="AD18" i="11"/>
  <c r="AC19" i="11"/>
  <c r="AD19" i="11"/>
  <c r="AC20" i="11"/>
  <c r="AD20" i="11"/>
  <c r="AC21" i="11"/>
  <c r="AD21" i="11"/>
  <c r="AC22" i="11"/>
  <c r="AD22" i="11"/>
  <c r="AC23" i="11"/>
  <c r="AD23" i="11"/>
  <c r="AC24" i="11"/>
  <c r="AD24" i="11"/>
  <c r="AC25" i="11"/>
  <c r="AD25" i="11"/>
  <c r="AC26" i="11"/>
  <c r="AD26" i="11"/>
  <c r="AC27" i="11"/>
  <c r="AD27" i="11"/>
  <c r="AD8" i="11"/>
  <c r="B32" i="12"/>
  <c r="G32" i="12"/>
  <c r="Y7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F4" i="9"/>
  <c r="AC8" i="11"/>
  <c r="Z8" i="11"/>
  <c r="Y8" i="11"/>
  <c r="AE8" i="11"/>
  <c r="I4" i="9" l="1"/>
  <c r="Y15" i="11"/>
  <c r="Z15" i="11"/>
  <c r="AA15" i="11"/>
  <c r="AB15" i="11"/>
  <c r="AE15" i="11"/>
  <c r="Y16" i="11"/>
  <c r="Z16" i="11"/>
  <c r="AA16" i="11"/>
  <c r="AB16" i="11"/>
  <c r="AE16" i="11"/>
  <c r="Y17" i="11"/>
  <c r="Z17" i="11"/>
  <c r="AA17" i="11"/>
  <c r="AB17" i="11"/>
  <c r="AE17" i="11"/>
  <c r="Y18" i="11"/>
  <c r="Z18" i="11"/>
  <c r="AA18" i="11"/>
  <c r="AB18" i="11"/>
  <c r="AE18" i="11"/>
  <c r="Y19" i="11"/>
  <c r="Z19" i="11"/>
  <c r="AA19" i="11"/>
  <c r="AB19" i="11"/>
  <c r="AE19" i="11"/>
  <c r="Y20" i="11"/>
  <c r="Z20" i="11"/>
  <c r="AA20" i="11"/>
  <c r="AB20" i="11"/>
  <c r="AE20" i="11"/>
  <c r="Y21" i="11"/>
  <c r="Z21" i="11"/>
  <c r="AA21" i="11"/>
  <c r="AB21" i="11"/>
  <c r="AE21" i="11"/>
  <c r="Y22" i="11"/>
  <c r="Z22" i="11"/>
  <c r="AA22" i="11"/>
  <c r="AB22" i="11"/>
  <c r="AE22" i="11"/>
  <c r="Y23" i="11"/>
  <c r="Z23" i="11"/>
  <c r="AA23" i="11"/>
  <c r="AB23" i="11"/>
  <c r="AE23" i="11"/>
  <c r="Y24" i="11"/>
  <c r="Z24" i="11"/>
  <c r="AA24" i="11"/>
  <c r="AB24" i="11"/>
  <c r="AE24" i="11"/>
  <c r="Y25" i="11"/>
  <c r="Z25" i="11"/>
  <c r="AA25" i="11"/>
  <c r="AB25" i="11"/>
  <c r="AE25" i="11"/>
  <c r="Y26" i="11"/>
  <c r="Z26" i="11"/>
  <c r="AA26" i="11"/>
  <c r="AB26" i="11"/>
  <c r="AE26" i="11"/>
  <c r="Y27" i="11"/>
  <c r="Z27" i="11"/>
  <c r="AA27" i="11"/>
  <c r="AB27" i="11"/>
  <c r="AE27" i="11"/>
  <c r="J20" i="9"/>
  <c r="J18" i="9"/>
  <c r="I20" i="9"/>
  <c r="I40" i="9" s="1"/>
  <c r="I18" i="9"/>
  <c r="H20" i="9"/>
  <c r="H18" i="9"/>
  <c r="G20" i="9"/>
  <c r="G18" i="9"/>
  <c r="F20" i="9"/>
  <c r="F18" i="9"/>
  <c r="E20" i="9"/>
  <c r="E18" i="9"/>
  <c r="D20" i="9"/>
  <c r="D40" i="9" s="1"/>
  <c r="D18" i="9"/>
  <c r="D10" i="9"/>
  <c r="D39" i="9" s="1"/>
  <c r="D19" i="9" s="1"/>
  <c r="D8" i="9"/>
  <c r="J10" i="9"/>
  <c r="J35" i="9" s="1"/>
  <c r="J9" i="9" s="1"/>
  <c r="J8" i="9"/>
  <c r="I10" i="9"/>
  <c r="I39" i="9" s="1"/>
  <c r="I19" i="9" s="1"/>
  <c r="I8" i="9"/>
  <c r="H10" i="9"/>
  <c r="H39" i="9" s="1"/>
  <c r="H19" i="9" s="1"/>
  <c r="H8" i="9"/>
  <c r="G10" i="9"/>
  <c r="G35" i="9" s="1"/>
  <c r="G9" i="9" s="1"/>
  <c r="G8" i="9"/>
  <c r="F10" i="9"/>
  <c r="F35" i="9" s="1"/>
  <c r="F9" i="9" s="1"/>
  <c r="F8" i="9"/>
  <c r="E10" i="9"/>
  <c r="E35" i="9" s="1"/>
  <c r="E9" i="9" s="1"/>
  <c r="E8" i="9"/>
  <c r="I6" i="9"/>
  <c r="G33" i="12"/>
  <c r="F33" i="12"/>
  <c r="E33" i="12"/>
  <c r="D33" i="12"/>
  <c r="C33" i="12"/>
  <c r="B33" i="12"/>
  <c r="C5" i="9"/>
  <c r="C34" i="12"/>
  <c r="D34" i="12"/>
  <c r="E34" i="12"/>
  <c r="F34" i="12"/>
  <c r="G34" i="12"/>
  <c r="C35" i="12"/>
  <c r="D35" i="12"/>
  <c r="E35" i="12"/>
  <c r="F35" i="12"/>
  <c r="G35" i="12"/>
  <c r="C36" i="12"/>
  <c r="D36" i="12"/>
  <c r="E36" i="12"/>
  <c r="F36" i="12"/>
  <c r="G36" i="12"/>
  <c r="C37" i="12"/>
  <c r="D37" i="12"/>
  <c r="E37" i="12"/>
  <c r="F37" i="12"/>
  <c r="G37" i="12"/>
  <c r="C38" i="12"/>
  <c r="D38" i="12"/>
  <c r="E38" i="12"/>
  <c r="F38" i="12"/>
  <c r="G38" i="12"/>
  <c r="C39" i="12"/>
  <c r="D39" i="12"/>
  <c r="E39" i="12"/>
  <c r="F39" i="12"/>
  <c r="G39" i="12"/>
  <c r="C40" i="12"/>
  <c r="D40" i="12"/>
  <c r="E40" i="12"/>
  <c r="F40" i="12"/>
  <c r="G40" i="12"/>
  <c r="C41" i="12"/>
  <c r="D41" i="12"/>
  <c r="E41" i="12"/>
  <c r="F41" i="12"/>
  <c r="G41" i="12"/>
  <c r="C42" i="12"/>
  <c r="D42" i="12"/>
  <c r="E42" i="12"/>
  <c r="F42" i="12"/>
  <c r="G42" i="12"/>
  <c r="C43" i="12"/>
  <c r="D43" i="12"/>
  <c r="E43" i="12"/>
  <c r="F43" i="12"/>
  <c r="G43" i="12"/>
  <c r="C44" i="12"/>
  <c r="D44" i="12"/>
  <c r="E44" i="12"/>
  <c r="F44" i="12"/>
  <c r="G44" i="12"/>
  <c r="E32" i="12"/>
  <c r="B34" i="12"/>
  <c r="B35" i="12"/>
  <c r="B36" i="12"/>
  <c r="B37" i="12"/>
  <c r="B38" i="12"/>
  <c r="B39" i="12"/>
  <c r="B40" i="12"/>
  <c r="B41" i="12"/>
  <c r="B42" i="12"/>
  <c r="B43" i="12"/>
  <c r="B44" i="12"/>
  <c r="V31" i="12"/>
  <c r="U31" i="12"/>
  <c r="V30" i="12"/>
  <c r="U30" i="12"/>
  <c r="V29" i="12"/>
  <c r="U29" i="12"/>
  <c r="O29" i="12"/>
  <c r="M29" i="12"/>
  <c r="N29" i="12" s="1"/>
  <c r="K29" i="12"/>
  <c r="L29" i="12" s="1"/>
  <c r="V28" i="12"/>
  <c r="U28" i="12"/>
  <c r="O28" i="12"/>
  <c r="M28" i="12"/>
  <c r="N28" i="12" s="1"/>
  <c r="K28" i="12"/>
  <c r="L28" i="12" s="1"/>
  <c r="V27" i="12"/>
  <c r="U27" i="12"/>
  <c r="O27" i="12"/>
  <c r="M27" i="12"/>
  <c r="N27" i="12" s="1"/>
  <c r="K27" i="12"/>
  <c r="L27" i="12" s="1"/>
  <c r="V26" i="12"/>
  <c r="U26" i="12"/>
  <c r="O26" i="12"/>
  <c r="M26" i="12"/>
  <c r="N26" i="12" s="1"/>
  <c r="K26" i="12"/>
  <c r="L26" i="12" s="1"/>
  <c r="V25" i="12"/>
  <c r="U25" i="12"/>
  <c r="O25" i="12"/>
  <c r="M25" i="12"/>
  <c r="N25" i="12" s="1"/>
  <c r="K25" i="12"/>
  <c r="L25" i="12" s="1"/>
  <c r="V24" i="12"/>
  <c r="U24" i="12"/>
  <c r="O24" i="12"/>
  <c r="N24" i="12"/>
  <c r="M24" i="12"/>
  <c r="K24" i="12"/>
  <c r="L24" i="12" s="1"/>
  <c r="V23" i="12"/>
  <c r="U23" i="12"/>
  <c r="O23" i="12"/>
  <c r="M23" i="12"/>
  <c r="N23" i="12" s="1"/>
  <c r="K23" i="12"/>
  <c r="L23" i="12" s="1"/>
  <c r="V22" i="12"/>
  <c r="U22" i="12"/>
  <c r="O22" i="12"/>
  <c r="M22" i="12"/>
  <c r="N22" i="12" s="1"/>
  <c r="K22" i="12"/>
  <c r="L22" i="12" s="1"/>
  <c r="V21" i="12"/>
  <c r="U21" i="12"/>
  <c r="O21" i="12"/>
  <c r="M21" i="12"/>
  <c r="N21" i="12" s="1"/>
  <c r="K21" i="12"/>
  <c r="L21" i="12" s="1"/>
  <c r="V20" i="12"/>
  <c r="U20" i="12"/>
  <c r="O20" i="12"/>
  <c r="M20" i="12"/>
  <c r="N20" i="12" s="1"/>
  <c r="K20" i="12"/>
  <c r="L20" i="12" s="1"/>
  <c r="V19" i="12"/>
  <c r="U19" i="12"/>
  <c r="O19" i="12"/>
  <c r="M19" i="12"/>
  <c r="N19" i="12" s="1"/>
  <c r="K19" i="12"/>
  <c r="L19" i="12" s="1"/>
  <c r="O18" i="12"/>
  <c r="M18" i="12"/>
  <c r="N18" i="12" s="1"/>
  <c r="K18" i="12"/>
  <c r="L18" i="12" s="1"/>
  <c r="O17" i="12"/>
  <c r="N17" i="12"/>
  <c r="M17" i="12"/>
  <c r="L17" i="12" s="1"/>
  <c r="Q16" i="12"/>
  <c r="Q17" i="12" s="1"/>
  <c r="Q18" i="12" s="1"/>
  <c r="Q19" i="12" s="1"/>
  <c r="Q20" i="12" s="1"/>
  <c r="Q21" i="12" s="1"/>
  <c r="Q22" i="12" s="1"/>
  <c r="Q23" i="12" s="1"/>
  <c r="Q24" i="12" s="1"/>
  <c r="Q25" i="12" s="1"/>
  <c r="Q26" i="12" s="1"/>
  <c r="Q27" i="12" s="1"/>
  <c r="Q28" i="12" s="1"/>
  <c r="Q29" i="12" s="1"/>
  <c r="M16" i="12"/>
  <c r="P16" i="12" s="1"/>
  <c r="AF26" i="11" l="1"/>
  <c r="AF24" i="11"/>
  <c r="P26" i="12"/>
  <c r="AF27" i="11"/>
  <c r="AF25" i="11"/>
  <c r="P23" i="12"/>
  <c r="P25" i="12"/>
  <c r="P27" i="12"/>
  <c r="P29" i="12"/>
  <c r="P21" i="12"/>
  <c r="F5" i="9"/>
  <c r="G39" i="9"/>
  <c r="G19" i="9" s="1"/>
  <c r="E39" i="9"/>
  <c r="E19" i="9" s="1"/>
  <c r="J39" i="9"/>
  <c r="J19" i="9" s="1"/>
  <c r="I35" i="9"/>
  <c r="I9" i="9" s="1"/>
  <c r="H35" i="9"/>
  <c r="H9" i="9" s="1"/>
  <c r="F39" i="9"/>
  <c r="F19" i="9" s="1"/>
  <c r="D35" i="9"/>
  <c r="D9" i="9" s="1"/>
  <c r="P19" i="12"/>
  <c r="P18" i="12"/>
  <c r="P22" i="12"/>
  <c r="P17" i="12"/>
  <c r="AF23" i="11"/>
  <c r="AF19" i="11"/>
  <c r="AF15" i="11"/>
  <c r="AF22" i="11"/>
  <c r="AF18" i="11"/>
  <c r="AF21" i="11"/>
  <c r="AF17" i="11"/>
  <c r="AF20" i="11"/>
  <c r="AF16" i="11"/>
  <c r="P20" i="12"/>
  <c r="P24" i="12"/>
  <c r="P28" i="12"/>
  <c r="P30" i="12" l="1"/>
  <c r="Q30" i="12" s="1"/>
  <c r="K8" i="11" s="1"/>
  <c r="P10" i="12" l="1"/>
  <c r="U45" i="11"/>
  <c r="U44" i="11"/>
  <c r="U43" i="11"/>
  <c r="U42" i="11"/>
  <c r="U41" i="11"/>
  <c r="U40" i="11"/>
  <c r="U39" i="11"/>
  <c r="U38" i="11"/>
  <c r="U37" i="11"/>
  <c r="U36" i="11"/>
  <c r="U35" i="11"/>
  <c r="U34" i="11"/>
  <c r="U33" i="11"/>
  <c r="U32" i="11"/>
  <c r="U31" i="11"/>
  <c r="U30" i="11"/>
  <c r="U29" i="11"/>
  <c r="U28" i="11"/>
  <c r="U27" i="11"/>
  <c r="U26" i="11"/>
  <c r="U25" i="11"/>
  <c r="U24" i="11"/>
  <c r="U23" i="11"/>
  <c r="U22" i="11"/>
  <c r="U21" i="11"/>
  <c r="U20" i="11"/>
  <c r="U19" i="11"/>
  <c r="U18" i="11"/>
  <c r="U17" i="11"/>
  <c r="U16" i="11"/>
  <c r="U15" i="11"/>
  <c r="AE14" i="11"/>
  <c r="AB14" i="11"/>
  <c r="AA14" i="11"/>
  <c r="Z14" i="11"/>
  <c r="Y14" i="11"/>
  <c r="U14" i="11"/>
  <c r="AE13" i="11"/>
  <c r="AB13" i="11"/>
  <c r="AA13" i="11"/>
  <c r="Z13" i="11"/>
  <c r="Y13" i="11"/>
  <c r="U13" i="11"/>
  <c r="AE12" i="11"/>
  <c r="AB12" i="11"/>
  <c r="AA12" i="11"/>
  <c r="Z12" i="11"/>
  <c r="Y12" i="11"/>
  <c r="U12" i="11"/>
  <c r="AE11" i="11"/>
  <c r="AB11" i="11"/>
  <c r="AA11" i="11"/>
  <c r="Z11" i="11"/>
  <c r="Y11" i="11"/>
  <c r="U11" i="11"/>
  <c r="AE10" i="11"/>
  <c r="AB10" i="11"/>
  <c r="AA10" i="11"/>
  <c r="Z10" i="11"/>
  <c r="Y10" i="11"/>
  <c r="U10" i="11"/>
  <c r="AE9" i="11"/>
  <c r="AB9" i="11"/>
  <c r="AA9" i="11"/>
  <c r="Z9" i="11"/>
  <c r="Y9" i="11"/>
  <c r="U9" i="11"/>
  <c r="AB8" i="11"/>
  <c r="AA8" i="11"/>
  <c r="AF8" i="11" l="1"/>
  <c r="AF14" i="11"/>
  <c r="AF13" i="11"/>
  <c r="AF9" i="11"/>
  <c r="AF11" i="11"/>
  <c r="AF10" i="11"/>
  <c r="AF12" i="11"/>
  <c r="F36" i="9"/>
  <c r="B38" i="9"/>
  <c r="C32" i="9"/>
  <c r="B32" i="9"/>
  <c r="B34" i="9"/>
  <c r="J40" i="9"/>
  <c r="H40" i="9"/>
  <c r="G40" i="9"/>
  <c r="F40" i="9"/>
  <c r="E40" i="9"/>
  <c r="J36" i="9"/>
  <c r="I36" i="9"/>
  <c r="H36" i="9"/>
  <c r="G36" i="9"/>
  <c r="E36" i="9"/>
  <c r="D36" i="9"/>
  <c r="F32" i="9" l="1"/>
  <c r="J38" i="9"/>
  <c r="I38" i="9"/>
  <c r="H38" i="9"/>
  <c r="G38" i="9"/>
  <c r="F38" i="9"/>
  <c r="E38" i="9"/>
  <c r="D38" i="9"/>
  <c r="E34" i="9"/>
  <c r="F34" i="9"/>
  <c r="G34" i="9"/>
  <c r="H34" i="9"/>
  <c r="I34" i="9"/>
  <c r="J34" i="9"/>
  <c r="D34" i="9"/>
</calcChain>
</file>

<file path=xl/sharedStrings.xml><?xml version="1.0" encoding="utf-8"?>
<sst xmlns="http://schemas.openxmlformats.org/spreadsheetml/2006/main" count="114" uniqueCount="96">
  <si>
    <t xml:space="preserve">روز </t>
  </si>
  <si>
    <t xml:space="preserve">ماه </t>
  </si>
  <si>
    <t>سال</t>
  </si>
  <si>
    <t>خدمات</t>
  </si>
  <si>
    <t>ردیف</t>
  </si>
  <si>
    <t>دارو</t>
  </si>
  <si>
    <t>نام و نام خانوادگی سرپرست</t>
  </si>
  <si>
    <t>کد پرسنلی</t>
  </si>
  <si>
    <t>تزریقات</t>
  </si>
  <si>
    <t>عینک</t>
  </si>
  <si>
    <t>از لیست ذیل انتخاب نمایید</t>
  </si>
  <si>
    <t>اطلاعات شما تکمیل شد. جهت ورود اطلاعات روی گزینه سیاهه فاکتور کلیک نمایید.</t>
  </si>
  <si>
    <t>مبلغ فاکتور به ریال</t>
  </si>
  <si>
    <t>آزمایش</t>
  </si>
  <si>
    <t>سونو گرافی</t>
  </si>
  <si>
    <t>بیمارستانی</t>
  </si>
  <si>
    <t>هزینه های دندان</t>
  </si>
  <si>
    <t>MRI</t>
  </si>
  <si>
    <t>CTI(سی تی اسکن)</t>
  </si>
  <si>
    <t xml:space="preserve">رادیولوژی </t>
  </si>
  <si>
    <t>اکو قلب</t>
  </si>
  <si>
    <t>گچ گیری</t>
  </si>
  <si>
    <t>نوارقلب</t>
  </si>
  <si>
    <t>سرپایی</t>
  </si>
  <si>
    <t>ادیو متری</t>
  </si>
  <si>
    <t>اپتومتری</t>
  </si>
  <si>
    <t>فیزیوترابی</t>
  </si>
  <si>
    <t>گفتار درمانی</t>
  </si>
  <si>
    <t>کاردرمانی</t>
  </si>
  <si>
    <t>نوارعصب</t>
  </si>
  <si>
    <t>ختنه</t>
  </si>
  <si>
    <t>آندوسکپی</t>
  </si>
  <si>
    <t>هولتر قلب</t>
  </si>
  <si>
    <t>آنژو قلب</t>
  </si>
  <si>
    <t>اسکن</t>
  </si>
  <si>
    <t>شستشوی گوش</t>
  </si>
  <si>
    <t>نوار مغز</t>
  </si>
  <si>
    <t>تست ورزش</t>
  </si>
  <si>
    <t xml:space="preserve">کد ملی </t>
  </si>
  <si>
    <t xml:space="preserve">نام و نام خانوادگی </t>
  </si>
  <si>
    <t xml:space="preserve">مشخصات کارمند </t>
  </si>
  <si>
    <t>نام بیمار</t>
  </si>
  <si>
    <t>کد ملی سرپرست</t>
  </si>
  <si>
    <t>نسبت</t>
  </si>
  <si>
    <t>همسر</t>
  </si>
  <si>
    <t>فرزند</t>
  </si>
  <si>
    <t>ویزیت متخصص</t>
  </si>
  <si>
    <t>ویزیت فوق تخصص</t>
  </si>
  <si>
    <t xml:space="preserve">ویزیت پزشک عمومی </t>
  </si>
  <si>
    <t>list6</t>
  </si>
  <si>
    <t>list5</t>
  </si>
  <si>
    <t>شماره همراه</t>
  </si>
  <si>
    <t>بیمه گذار:</t>
  </si>
  <si>
    <t>تاریخ پذیرش</t>
  </si>
  <si>
    <t>تاریخ ترخیص</t>
  </si>
  <si>
    <t>فرانشیز</t>
  </si>
  <si>
    <t>مازاد بر سقف</t>
  </si>
  <si>
    <t>شماره همراه:</t>
  </si>
  <si>
    <t>شماره پذیرش:</t>
  </si>
  <si>
    <t>پدر</t>
  </si>
  <si>
    <t>مادر</t>
  </si>
  <si>
    <t xml:space="preserve">لیست خدمات </t>
  </si>
  <si>
    <t>بیمه شده:</t>
  </si>
  <si>
    <t>نام بیمار:</t>
  </si>
  <si>
    <t xml:space="preserve">نام کلینیک: </t>
  </si>
  <si>
    <t>شرح هزینه</t>
  </si>
  <si>
    <t>صورتحساب</t>
  </si>
  <si>
    <t>سهم بیمه گراولیه</t>
  </si>
  <si>
    <t>هزینه قابل پرداخت</t>
  </si>
  <si>
    <t xml:space="preserve">مجموعه هزینه قابل پرداخت : </t>
  </si>
  <si>
    <t>شماره پرونده خسارت:</t>
  </si>
  <si>
    <t>به عدد:</t>
  </si>
  <si>
    <t>به حروف:</t>
  </si>
  <si>
    <t>کنترل سقف 
ثبت کاردکس</t>
  </si>
  <si>
    <t>هزینه استفاده شده قبلی :
سقف باقیمانده:</t>
  </si>
  <si>
    <t xml:space="preserve">محاسب </t>
  </si>
  <si>
    <t>پزشک</t>
  </si>
  <si>
    <t>تایید کننده</t>
  </si>
  <si>
    <t>مبلغ .............................ریال در وجه بیمه شده /کلینیک چک صادر گردد.</t>
  </si>
  <si>
    <t>کد ملی بیمار :</t>
  </si>
  <si>
    <t>جمع کل :</t>
  </si>
  <si>
    <t xml:space="preserve">ارقام به ریال </t>
  </si>
  <si>
    <t>شماره قرارداد:</t>
  </si>
  <si>
    <t>مشخصات افراد تحت تکفل (شامل همسر، فرزندان و پدر و مادر)</t>
  </si>
  <si>
    <t>ms</t>
  </si>
  <si>
    <t xml:space="preserve"> لیست خدمات در سمت چپ جدول موجود است چنانچه خدماتی در لیست موجود نمی باشد زیر لیست اضافه نموده و استفاده نمایید.
نکته : برای هر بیمار یک لیست جداگانه تکمیل نمایید.</t>
  </si>
  <si>
    <t>بیمه شده</t>
  </si>
  <si>
    <t>/</t>
  </si>
  <si>
    <t>تاریخ:</t>
  </si>
  <si>
    <t>مبلغ پرداخت شده :</t>
  </si>
  <si>
    <t>مبلغ پرداخت شده:</t>
  </si>
  <si>
    <t xml:space="preserve">تاریخ </t>
  </si>
  <si>
    <t>تاریخ :</t>
  </si>
  <si>
    <t>کد ملی سرپرست:</t>
  </si>
  <si>
    <t>کلونوسکوپی</t>
  </si>
  <si>
    <t>البب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</si>
</sst>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ريال&quot;\ #,##0_-;&quot;ريال&quot;\ #,##0\-"/>
    <numFmt numFmtId="164" formatCode="00000000000"/>
    <numFmt numFmtId="165" formatCode="000000000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color theme="1"/>
      <name val="B Koodak"/>
      <charset val="178"/>
    </font>
    <font>
      <sz val="9"/>
      <color theme="1"/>
      <name val="B Koodak"/>
      <charset val="178"/>
    </font>
    <font>
      <sz val="11"/>
      <color theme="0"/>
      <name val="B Koodak"/>
      <charset val="178"/>
    </font>
    <font>
      <sz val="11"/>
      <color theme="1"/>
      <name val="B Koodak"/>
      <charset val="178"/>
    </font>
    <font>
      <sz val="10"/>
      <color theme="0"/>
      <name val="B Koodak"/>
      <charset val="178"/>
    </font>
    <font>
      <sz val="8"/>
      <color theme="1"/>
      <name val="B Koodak"/>
      <charset val="17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7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3" fontId="2" fillId="0" borderId="4" xfId="0" applyNumberFormat="1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/>
    <xf numFmtId="0" fontId="5" fillId="8" borderId="6" xfId="0" applyFont="1" applyFill="1" applyBorder="1" applyAlignment="1" applyProtection="1">
      <alignment horizontal="center"/>
    </xf>
    <xf numFmtId="0" fontId="5" fillId="7" borderId="8" xfId="0" applyFont="1" applyFill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2" fillId="5" borderId="7" xfId="0" applyFont="1" applyFill="1" applyBorder="1" applyAlignment="1" applyProtection="1">
      <alignment horizontal="center"/>
    </xf>
    <xf numFmtId="0" fontId="2" fillId="6" borderId="0" xfId="0" applyFont="1" applyFill="1" applyAlignment="1">
      <alignment horizontal="right"/>
    </xf>
    <xf numFmtId="0" fontId="2" fillId="7" borderId="0" xfId="0" applyFont="1" applyFill="1"/>
    <xf numFmtId="49" fontId="2" fillId="7" borderId="0" xfId="0" applyNumberFormat="1" applyFont="1" applyFill="1" applyAlignment="1">
      <alignment readingOrder="2"/>
    </xf>
    <xf numFmtId="49" fontId="2" fillId="7" borderId="0" xfId="0" applyNumberFormat="1" applyFont="1" applyFill="1"/>
    <xf numFmtId="0" fontId="2" fillId="3" borderId="4" xfId="0" applyFont="1" applyFill="1" applyBorder="1" applyAlignment="1">
      <alignment horizontal="center" vertical="center" shrinkToFit="1"/>
    </xf>
    <xf numFmtId="0" fontId="6" fillId="0" borderId="0" xfId="0" applyFont="1"/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49" fontId="0" fillId="0" borderId="0" xfId="0" applyNumberFormat="1" applyFont="1" applyProtection="1"/>
    <xf numFmtId="0" fontId="2" fillId="0" borderId="4" xfId="0" applyFont="1" applyBorder="1" applyAlignment="1" applyProtection="1">
      <alignment horizontal="center" vertical="center" shrinkToFit="1" readingOrder="2"/>
      <protection locked="0"/>
    </xf>
    <xf numFmtId="0" fontId="2" fillId="0" borderId="0" xfId="0" applyFont="1" applyAlignment="1"/>
    <xf numFmtId="0" fontId="5" fillId="0" borderId="0" xfId="0" applyFont="1"/>
    <xf numFmtId="0" fontId="2" fillId="0" borderId="34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shrinkToFit="1"/>
    </xf>
    <xf numFmtId="3" fontId="3" fillId="0" borderId="25" xfId="0" applyNumberFormat="1" applyFont="1" applyBorder="1" applyAlignment="1">
      <alignment horizontal="center" shrinkToFit="1"/>
    </xf>
    <xf numFmtId="3" fontId="3" fillId="0" borderId="2" xfId="0" applyNumberFormat="1" applyFont="1" applyBorder="1"/>
    <xf numFmtId="3" fontId="3" fillId="0" borderId="25" xfId="0" applyNumberFormat="1" applyFont="1" applyBorder="1"/>
    <xf numFmtId="3" fontId="3" fillId="0" borderId="22" xfId="0" applyNumberFormat="1" applyFont="1" applyBorder="1" applyAlignment="1">
      <alignment horizontal="center" shrinkToFit="1"/>
    </xf>
    <xf numFmtId="3" fontId="3" fillId="0" borderId="23" xfId="0" applyNumberFormat="1" applyFont="1" applyBorder="1" applyAlignment="1">
      <alignment horizontal="center" shrinkToFit="1"/>
    </xf>
    <xf numFmtId="0" fontId="3" fillId="0" borderId="22" xfId="0" applyFont="1" applyBorder="1" applyAlignment="1">
      <alignment horizontal="center" shrinkToFit="1"/>
    </xf>
    <xf numFmtId="0" fontId="3" fillId="0" borderId="23" xfId="0" applyFont="1" applyBorder="1" applyAlignment="1">
      <alignment horizontal="center" shrinkToFit="1"/>
    </xf>
    <xf numFmtId="0" fontId="2" fillId="0" borderId="17" xfId="0" applyFont="1" applyBorder="1" applyAlignment="1"/>
    <xf numFmtId="0" fontId="3" fillId="2" borderId="22" xfId="0" applyFont="1" applyFill="1" applyBorder="1" applyAlignment="1">
      <alignment horizontal="center" shrinkToFit="1"/>
    </xf>
    <xf numFmtId="3" fontId="3" fillId="2" borderId="2" xfId="0" applyNumberFormat="1" applyFont="1" applyFill="1" applyBorder="1" applyAlignment="1">
      <alignment horizontal="center" shrinkToFit="1"/>
    </xf>
    <xf numFmtId="3" fontId="3" fillId="2" borderId="2" xfId="0" applyNumberFormat="1" applyFont="1" applyFill="1" applyBorder="1"/>
    <xf numFmtId="0" fontId="5" fillId="0" borderId="29" xfId="0" applyFont="1" applyBorder="1" applyAlignment="1">
      <alignment horizontal="right" shrinkToFit="1"/>
    </xf>
    <xf numFmtId="0" fontId="5" fillId="0" borderId="33" xfId="0" applyFont="1" applyBorder="1" applyAlignment="1">
      <alignment horizontal="right" shrinkToFit="1"/>
    </xf>
    <xf numFmtId="0" fontId="5" fillId="0" borderId="35" xfId="0" applyFont="1" applyBorder="1" applyAlignment="1">
      <alignment horizontal="right" shrinkToFit="1"/>
    </xf>
    <xf numFmtId="0" fontId="5" fillId="0" borderId="30" xfId="0" applyFont="1" applyBorder="1" applyAlignment="1">
      <alignment horizontal="right" shrinkToFit="1"/>
    </xf>
    <xf numFmtId="0" fontId="5" fillId="0" borderId="2" xfId="0" applyFont="1" applyBorder="1" applyAlignment="1">
      <alignment horizontal="right" shrinkToFit="1"/>
    </xf>
    <xf numFmtId="0" fontId="5" fillId="0" borderId="36" xfId="0" applyFont="1" applyBorder="1" applyAlignment="1">
      <alignment horizontal="right" shrinkToFit="1"/>
    </xf>
    <xf numFmtId="0" fontId="5" fillId="0" borderId="31" xfId="0" applyFont="1" applyBorder="1" applyAlignment="1">
      <alignment horizontal="right" shrinkToFit="1"/>
    </xf>
    <xf numFmtId="0" fontId="5" fillId="0" borderId="37" xfId="0" applyFont="1" applyBorder="1" applyAlignment="1">
      <alignment horizontal="right" shrinkToFit="1"/>
    </xf>
    <xf numFmtId="0" fontId="5" fillId="0" borderId="16" xfId="0" applyFont="1" applyBorder="1" applyAlignment="1">
      <alignment horizontal="right"/>
    </xf>
    <xf numFmtId="0" fontId="2" fillId="7" borderId="8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5" fillId="5" borderId="0" xfId="0" applyFont="1" applyFill="1" applyAlignment="1">
      <alignment vertical="center" wrapText="1" readingOrder="2"/>
    </xf>
    <xf numFmtId="0" fontId="5" fillId="5" borderId="9" xfId="0" applyFont="1" applyFill="1" applyBorder="1" applyAlignment="1">
      <alignment vertical="center" wrapText="1" readingOrder="2"/>
    </xf>
    <xf numFmtId="0" fontId="5" fillId="5" borderId="0" xfId="0" applyFont="1" applyFill="1" applyAlignment="1">
      <alignment horizontal="left" vertical="center" wrapText="1" readingOrder="2"/>
    </xf>
    <xf numFmtId="49" fontId="0" fillId="0" borderId="0" xfId="0" applyNumberFormat="1" applyProtection="1"/>
    <xf numFmtId="165" fontId="0" fillId="0" borderId="0" xfId="0" applyNumberFormat="1" applyProtection="1"/>
    <xf numFmtId="0" fontId="4" fillId="0" borderId="0" xfId="0" applyFont="1"/>
    <xf numFmtId="3" fontId="5" fillId="0" borderId="30" xfId="0" applyNumberFormat="1" applyFont="1" applyBorder="1" applyAlignment="1">
      <alignment horizontal="center" vertical="center" shrinkToFit="1"/>
    </xf>
    <xf numFmtId="3" fontId="5" fillId="2" borderId="30" xfId="0" applyNumberFormat="1" applyFont="1" applyFill="1" applyBorder="1" applyAlignment="1">
      <alignment horizontal="center" vertical="center" shrinkToFit="1"/>
    </xf>
    <xf numFmtId="3" fontId="5" fillId="0" borderId="46" xfId="0" applyNumberFormat="1" applyFont="1" applyBorder="1" applyAlignment="1">
      <alignment horizontal="center" vertical="center" shrinkToFit="1"/>
    </xf>
    <xf numFmtId="3" fontId="5" fillId="0" borderId="36" xfId="0" applyNumberFormat="1" applyFont="1" applyBorder="1" applyAlignment="1">
      <alignment horizontal="center" vertical="center" shrinkToFit="1"/>
    </xf>
    <xf numFmtId="3" fontId="5" fillId="2" borderId="36" xfId="0" applyNumberFormat="1" applyFont="1" applyFill="1" applyBorder="1" applyAlignment="1">
      <alignment horizontal="center" vertical="center" shrinkToFit="1"/>
    </xf>
    <xf numFmtId="3" fontId="5" fillId="0" borderId="49" xfId="0" applyNumberFormat="1" applyFont="1" applyBorder="1" applyAlignment="1">
      <alignment horizontal="center" vertical="center" shrinkToFit="1"/>
    </xf>
    <xf numFmtId="3" fontId="7" fillId="0" borderId="2" xfId="0" applyNumberFormat="1" applyFont="1" applyBorder="1" applyAlignment="1">
      <alignment horizontal="center" vertical="center" shrinkToFit="1"/>
    </xf>
    <xf numFmtId="3" fontId="7" fillId="2" borderId="2" xfId="0" applyNumberFormat="1" applyFont="1" applyFill="1" applyBorder="1" applyAlignment="1">
      <alignment horizontal="center" vertical="center" shrinkToFit="1"/>
    </xf>
    <xf numFmtId="3" fontId="7" fillId="0" borderId="48" xfId="0" applyNumberFormat="1" applyFont="1" applyBorder="1" applyAlignment="1">
      <alignment horizontal="center" vertical="center" shrinkToFit="1"/>
    </xf>
    <xf numFmtId="3" fontId="7" fillId="0" borderId="3" xfId="0" applyNumberFormat="1" applyFont="1" applyBorder="1" applyAlignment="1">
      <alignment horizontal="center" vertical="center" shrinkToFit="1"/>
    </xf>
    <xf numFmtId="3" fontId="7" fillId="2" borderId="3" xfId="0" applyNumberFormat="1" applyFont="1" applyFill="1" applyBorder="1" applyAlignment="1">
      <alignment horizontal="center" vertical="center" shrinkToFit="1"/>
    </xf>
    <xf numFmtId="3" fontId="7" fillId="0" borderId="50" xfId="0" applyNumberFormat="1" applyFont="1" applyBorder="1" applyAlignment="1">
      <alignment horizontal="center" vertical="center" shrinkToFit="1"/>
    </xf>
    <xf numFmtId="0" fontId="2" fillId="5" borderId="6" xfId="0" applyFont="1" applyFill="1" applyBorder="1" applyAlignment="1" applyProtection="1">
      <alignment horizontal="center"/>
    </xf>
    <xf numFmtId="0" fontId="5" fillId="9" borderId="0" xfId="0" applyFont="1" applyFill="1" applyBorder="1" applyAlignment="1">
      <alignment horizontal="right"/>
    </xf>
    <xf numFmtId="0" fontId="6" fillId="5" borderId="0" xfId="0" applyFont="1" applyFill="1" applyBorder="1" applyAlignment="1">
      <alignment horizontal="right"/>
    </xf>
    <xf numFmtId="0" fontId="6" fillId="5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right"/>
    </xf>
    <xf numFmtId="5" fontId="4" fillId="5" borderId="0" xfId="0" applyNumberFormat="1" applyFont="1" applyFill="1" applyBorder="1" applyAlignment="1">
      <alignment horizontal="center" readingOrder="1"/>
    </xf>
    <xf numFmtId="0" fontId="4" fillId="5" borderId="0" xfId="0" applyFont="1" applyFill="1" applyBorder="1"/>
    <xf numFmtId="0" fontId="5" fillId="5" borderId="51" xfId="0" applyFont="1" applyFill="1" applyBorder="1" applyAlignment="1">
      <alignment horizontal="right" vertical="center"/>
    </xf>
    <xf numFmtId="3" fontId="5" fillId="5" borderId="51" xfId="0" applyNumberFormat="1" applyFont="1" applyFill="1" applyBorder="1" applyAlignment="1">
      <alignment horizontal="center" vertical="center" shrinkToFit="1"/>
    </xf>
    <xf numFmtId="0" fontId="2" fillId="9" borderId="0" xfId="0" applyFont="1" applyFill="1" applyBorder="1" applyAlignment="1">
      <alignment horizontal="right"/>
    </xf>
    <xf numFmtId="0" fontId="5" fillId="9" borderId="0" xfId="0" applyFont="1" applyFill="1" applyBorder="1"/>
    <xf numFmtId="3" fontId="3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3" fillId="0" borderId="2" xfId="0" applyNumberFormat="1" applyFont="1" applyBorder="1" applyAlignment="1">
      <alignment horizontal="center" vertical="center" shrinkToFit="1"/>
    </xf>
    <xf numFmtId="3" fontId="3" fillId="2" borderId="2" xfId="0" applyNumberFormat="1" applyFont="1" applyFill="1" applyBorder="1" applyAlignment="1">
      <alignment horizontal="center" vertical="center" shrinkToFit="1"/>
    </xf>
    <xf numFmtId="3" fontId="3" fillId="0" borderId="2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 applyProtection="1">
      <alignment horizontal="center"/>
      <protection locked="0"/>
    </xf>
    <xf numFmtId="0" fontId="2" fillId="7" borderId="6" xfId="0" applyFont="1" applyFill="1" applyBorder="1" applyAlignment="1" applyProtection="1">
      <alignment horizontal="center"/>
    </xf>
    <xf numFmtId="0" fontId="2" fillId="7" borderId="8" xfId="0" applyFont="1" applyFill="1" applyBorder="1" applyAlignment="1" applyProtection="1">
      <alignment horizontal="center"/>
    </xf>
    <xf numFmtId="0" fontId="4" fillId="5" borderId="0" xfId="0" applyFont="1" applyFill="1" applyAlignment="1" applyProtection="1">
      <alignment horizontal="center" vertical="center" wrapText="1"/>
    </xf>
    <xf numFmtId="0" fontId="2" fillId="8" borderId="6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165" fontId="2" fillId="0" borderId="5" xfId="0" applyNumberFormat="1" applyFont="1" applyBorder="1" applyAlignment="1" applyProtection="1">
      <alignment horizontal="center"/>
      <protection locked="0"/>
    </xf>
    <xf numFmtId="165" fontId="2" fillId="0" borderId="6" xfId="0" applyNumberFormat="1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3" fontId="2" fillId="3" borderId="13" xfId="0" applyNumberFormat="1" applyFont="1" applyFill="1" applyBorder="1" applyAlignment="1">
      <alignment horizontal="center" vertical="center" shrinkToFit="1"/>
    </xf>
    <xf numFmtId="3" fontId="2" fillId="3" borderId="14" xfId="0" applyNumberFormat="1" applyFont="1" applyFill="1" applyBorder="1" applyAlignment="1">
      <alignment horizontal="center" vertical="center" shrinkToFit="1"/>
    </xf>
    <xf numFmtId="3" fontId="2" fillId="3" borderId="15" xfId="0" applyNumberFormat="1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textRotation="90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right"/>
    </xf>
    <xf numFmtId="0" fontId="2" fillId="0" borderId="17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6" xfId="0" applyFont="1" applyBorder="1" applyAlignment="1" applyProtection="1">
      <alignment horizontal="right"/>
      <protection locked="0"/>
    </xf>
    <xf numFmtId="0" fontId="2" fillId="0" borderId="17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5" fillId="4" borderId="0" xfId="0" applyFont="1" applyFill="1" applyAlignment="1">
      <alignment vertical="center" wrapText="1" readingOrder="2"/>
    </xf>
    <xf numFmtId="0" fontId="5" fillId="0" borderId="47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shrinkToFit="1"/>
    </xf>
    <xf numFmtId="3" fontId="2" fillId="0" borderId="36" xfId="0" applyNumberFormat="1" applyFont="1" applyBorder="1" applyAlignment="1">
      <alignment horizontal="right" shrinkToFit="1"/>
    </xf>
    <xf numFmtId="0" fontId="3" fillId="0" borderId="2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center" shrinkToFit="1"/>
    </xf>
    <xf numFmtId="164" fontId="2" fillId="0" borderId="38" xfId="0" applyNumberFormat="1" applyFont="1" applyBorder="1" applyAlignment="1">
      <alignment horizontal="center" shrinkToFit="1"/>
    </xf>
    <xf numFmtId="0" fontId="3" fillId="0" borderId="24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2" fillId="9" borderId="0" xfId="0" applyFont="1" applyFill="1" applyBorder="1" applyAlignment="1">
      <alignment horizontal="center"/>
    </xf>
    <xf numFmtId="5" fontId="5" fillId="9" borderId="0" xfId="0" applyNumberFormat="1" applyFont="1" applyFill="1" applyBorder="1" applyAlignment="1">
      <alignment horizontal="center" readingOrder="1"/>
    </xf>
    <xf numFmtId="0" fontId="7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shrinkToFit="1"/>
    </xf>
    <xf numFmtId="0" fontId="2" fillId="0" borderId="32" xfId="0" applyFont="1" applyBorder="1" applyAlignment="1">
      <alignment horizontal="center" shrinkToFi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/>
    </xf>
    <xf numFmtId="3" fontId="3" fillId="0" borderId="27" xfId="0" applyNumberFormat="1" applyFont="1" applyBorder="1" applyAlignment="1">
      <alignment horizontal="right" vertical="top" wrapText="1"/>
    </xf>
    <xf numFmtId="3" fontId="3" fillId="0" borderId="27" xfId="0" applyNumberFormat="1" applyFont="1" applyBorder="1" applyAlignment="1">
      <alignment horizontal="right" vertical="top"/>
    </xf>
    <xf numFmtId="3" fontId="3" fillId="0" borderId="28" xfId="0" applyNumberFormat="1" applyFont="1" applyBorder="1" applyAlignment="1">
      <alignment horizontal="right" vertical="top"/>
    </xf>
    <xf numFmtId="0" fontId="5" fillId="0" borderId="40" xfId="0" applyFont="1" applyBorder="1" applyAlignment="1">
      <alignment horizontal="right" vertical="top"/>
    </xf>
    <xf numFmtId="0" fontId="5" fillId="0" borderId="41" xfId="0" applyFont="1" applyBorder="1" applyAlignment="1">
      <alignment horizontal="right" vertical="top"/>
    </xf>
    <xf numFmtId="0" fontId="5" fillId="0" borderId="42" xfId="0" applyFont="1" applyBorder="1" applyAlignment="1">
      <alignment horizontal="right" vertical="top"/>
    </xf>
    <xf numFmtId="0" fontId="5" fillId="0" borderId="40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0" fontId="3" fillId="0" borderId="30" xfId="0" applyFont="1" applyBorder="1" applyAlignment="1" applyProtection="1">
      <alignment horizontal="right" shrinkToFit="1"/>
      <protection locked="0"/>
    </xf>
    <xf numFmtId="165" fontId="2" fillId="0" borderId="31" xfId="0" applyNumberFormat="1" applyFont="1" applyBorder="1" applyAlignment="1">
      <alignment horizontal="center" shrinkToFit="1"/>
    </xf>
    <xf numFmtId="165" fontId="2" fillId="0" borderId="45" xfId="0" applyNumberFormat="1" applyFont="1" applyBorder="1" applyAlignment="1">
      <alignment horizontal="center" shrinkToFit="1"/>
    </xf>
    <xf numFmtId="3" fontId="3" fillId="0" borderId="25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</cellXfs>
  <cellStyles count="2">
    <cellStyle name="Normal" xfId="0" builtinId="0"/>
    <cellStyle name="Normal 2" xfId="1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99FF99"/>
        </patternFill>
      </fill>
    </dxf>
    <dxf>
      <font>
        <color rgb="FF00FF99"/>
      </font>
      <fill>
        <patternFill>
          <bgColor rgb="FF66FF99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99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99FF99"/>
        </patternFill>
      </fill>
    </dxf>
  </dxfs>
  <tableStyles count="0" defaultTableStyle="TableStyleMedium2" defaultPivotStyle="PivotStyleMedium9"/>
  <colors>
    <mruColors>
      <color rgb="FF66FF99"/>
      <color rgb="FFFFFF99"/>
      <color rgb="FFC4C448"/>
      <color rgb="FFFFFF66"/>
      <color rgb="FF66FFFF"/>
      <color rgb="FFFFFFFF"/>
      <color rgb="FF99FF99"/>
      <color rgb="FF00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1662;&#1585;&#1740;&#1606;&#1578;!A1"/><Relationship Id="rId1" Type="http://schemas.openxmlformats.org/officeDocument/2006/relationships/hyperlink" Target="#'&#1587;&#1740;&#1575;&#1607;&#1607; (2)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662;&#1585;&#1740;&#1606;&#1578;!A1"/><Relationship Id="rId1" Type="http://schemas.openxmlformats.org/officeDocument/2006/relationships/hyperlink" Target="#'&#1589;&#1601;&#1581;&#1607; &#1575;&#1608;&#1604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66677</xdr:rowOff>
    </xdr:from>
    <xdr:to>
      <xdr:col>8</xdr:col>
      <xdr:colOff>560295</xdr:colOff>
      <xdr:row>3</xdr:row>
      <xdr:rowOff>66675</xdr:rowOff>
    </xdr:to>
    <xdr:sp macro="" textlink="">
      <xdr:nvSpPr>
        <xdr:cNvPr id="2" name="Oval 1"/>
        <xdr:cNvSpPr/>
      </xdr:nvSpPr>
      <xdr:spPr>
        <a:xfrm>
          <a:off x="11345871165" y="66677"/>
          <a:ext cx="5654264" cy="754378"/>
        </a:xfrm>
        <a:prstGeom prst="ellipse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000">
              <a:solidFill>
                <a:schemeClr val="tx1"/>
              </a:solidFill>
              <a:cs typeface="B Koodak" panose="00000700000000000000" pitchFamily="2" charset="-78"/>
            </a:rPr>
            <a:t>همکار گرامی</a:t>
          </a:r>
          <a:r>
            <a:rPr lang="fa-IR" sz="1000" baseline="0">
              <a:solidFill>
                <a:schemeClr val="tx1"/>
              </a:solidFill>
              <a:cs typeface="B Koodak" panose="00000700000000000000" pitchFamily="2" charset="-78"/>
            </a:rPr>
            <a:t> ، لطفا اطلاعات درخواستی را داخل کادر سبز رنگ  تکمیل </a:t>
          </a:r>
          <a:r>
            <a:rPr lang="en-US" sz="1000" baseline="0">
              <a:solidFill>
                <a:schemeClr val="tx1"/>
              </a:solidFill>
              <a:cs typeface="B Koodak" panose="00000700000000000000" pitchFamily="2" charset="-78"/>
            </a:rPr>
            <a:t> </a:t>
          </a:r>
          <a:r>
            <a:rPr lang="fa-IR" sz="1000" baseline="0">
              <a:solidFill>
                <a:schemeClr val="tx1"/>
              </a:solidFill>
              <a:cs typeface="B Koodak" panose="00000700000000000000" pitchFamily="2" charset="-78"/>
            </a:rPr>
            <a:t>نموده و سپس جهت ورود اطلاعات روی  سیاهه فاکتور کلیک نمایید.</a:t>
          </a:r>
          <a:endParaRPr lang="en-US" sz="10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  <xdr:twoCellAnchor>
    <xdr:from>
      <xdr:col>22</xdr:col>
      <xdr:colOff>342487</xdr:colOff>
      <xdr:row>15</xdr:row>
      <xdr:rowOff>2037</xdr:rowOff>
    </xdr:from>
    <xdr:to>
      <xdr:col>24</xdr:col>
      <xdr:colOff>293620</xdr:colOff>
      <xdr:row>16</xdr:row>
      <xdr:rowOff>83820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11344057580" y="3080517"/>
          <a:ext cx="1337973" cy="386583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سیاهه</a:t>
          </a:r>
          <a:r>
            <a:rPr lang="fa-IR" sz="1100" baseline="0">
              <a:solidFill>
                <a:schemeClr val="tx1"/>
              </a:solidFill>
              <a:cs typeface="B Koodak" panose="00000700000000000000" pitchFamily="2" charset="-78"/>
            </a:rPr>
            <a:t> فاکتور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  <xdr:twoCellAnchor>
    <xdr:from>
      <xdr:col>22</xdr:col>
      <xdr:colOff>354495</xdr:colOff>
      <xdr:row>16</xdr:row>
      <xdr:rowOff>164411</xdr:rowOff>
    </xdr:from>
    <xdr:to>
      <xdr:col>24</xdr:col>
      <xdr:colOff>258003</xdr:colOff>
      <xdr:row>17</xdr:row>
      <xdr:rowOff>228601</xdr:rowOff>
    </xdr:to>
    <xdr:sp macro="" textlink="">
      <xdr:nvSpPr>
        <xdr:cNvPr id="4" name="Rounded Rectangle 3">
          <a:hlinkClick xmlns:r="http://schemas.openxmlformats.org/officeDocument/2006/relationships" r:id="rId2"/>
        </xdr:cNvPr>
        <xdr:cNvSpPr/>
      </xdr:nvSpPr>
      <xdr:spPr>
        <a:xfrm>
          <a:off x="11344093197" y="3296231"/>
          <a:ext cx="1290348" cy="368990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صفحه  پرینت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  <xdr:twoCellAnchor>
    <xdr:from>
      <xdr:col>2</xdr:col>
      <xdr:colOff>628650</xdr:colOff>
      <xdr:row>3</xdr:row>
      <xdr:rowOff>238125</xdr:rowOff>
    </xdr:from>
    <xdr:to>
      <xdr:col>5</xdr:col>
      <xdr:colOff>94008</xdr:colOff>
      <xdr:row>5</xdr:row>
      <xdr:rowOff>140391</xdr:rowOff>
    </xdr:to>
    <xdr:sp macro="" textlink="">
      <xdr:nvSpPr>
        <xdr:cNvPr id="5" name="Rounded Rectangle 4">
          <a:hlinkClick xmlns:r="http://schemas.openxmlformats.org/officeDocument/2006/relationships" r:id="rId1"/>
        </xdr:cNvPr>
        <xdr:cNvSpPr/>
      </xdr:nvSpPr>
      <xdr:spPr>
        <a:xfrm>
          <a:off x="11348600592" y="992505"/>
          <a:ext cx="1324638" cy="405186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سیاهه</a:t>
          </a:r>
          <a:r>
            <a:rPr lang="fa-IR" sz="1100" baseline="0">
              <a:solidFill>
                <a:schemeClr val="tx1"/>
              </a:solidFill>
              <a:cs typeface="B Koodak" panose="00000700000000000000" pitchFamily="2" charset="-78"/>
            </a:rPr>
            <a:t> فاکتور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  <xdr:twoCellAnchor>
    <xdr:from>
      <xdr:col>5</xdr:col>
      <xdr:colOff>628650</xdr:colOff>
      <xdr:row>3</xdr:row>
      <xdr:rowOff>228600</xdr:rowOff>
    </xdr:from>
    <xdr:to>
      <xdr:col>8</xdr:col>
      <xdr:colOff>53009</xdr:colOff>
      <xdr:row>5</xdr:row>
      <xdr:rowOff>142461</xdr:rowOff>
    </xdr:to>
    <xdr:sp macro="" textlink="">
      <xdr:nvSpPr>
        <xdr:cNvPr id="6" name="Rounded Rectangle 5">
          <a:hlinkClick xmlns:r="http://schemas.openxmlformats.org/officeDocument/2006/relationships" r:id="rId2"/>
        </xdr:cNvPr>
        <xdr:cNvSpPr/>
      </xdr:nvSpPr>
      <xdr:spPr>
        <a:xfrm>
          <a:off x="11346378451" y="982980"/>
          <a:ext cx="1687499" cy="416781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صفحه  پرینت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1</xdr:row>
      <xdr:rowOff>205741</xdr:rowOff>
    </xdr:from>
    <xdr:to>
      <xdr:col>15</xdr:col>
      <xdr:colOff>157784</xdr:colOff>
      <xdr:row>3</xdr:row>
      <xdr:rowOff>45721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11342113156" y="571501"/>
          <a:ext cx="2100884" cy="365760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مشخصات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  <xdr:twoCellAnchor>
    <xdr:from>
      <xdr:col>10</xdr:col>
      <xdr:colOff>400050</xdr:colOff>
      <xdr:row>0</xdr:row>
      <xdr:rowOff>95250</xdr:rowOff>
    </xdr:from>
    <xdr:to>
      <xdr:col>15</xdr:col>
      <xdr:colOff>138734</xdr:colOff>
      <xdr:row>1</xdr:row>
      <xdr:rowOff>142461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11342132206" y="95250"/>
          <a:ext cx="2100884" cy="412971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1100">
              <a:solidFill>
                <a:schemeClr val="tx1"/>
              </a:solidFill>
              <a:cs typeface="B Koodak" panose="00000700000000000000" pitchFamily="2" charset="-78"/>
            </a:rPr>
            <a:t>صفحه  پرینت</a:t>
          </a:r>
          <a:endParaRPr lang="en-US" sz="1100">
            <a:solidFill>
              <a:schemeClr val="tx1"/>
            </a:solidFill>
            <a:cs typeface="B Koodak" panose="000007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45720</xdr:rowOff>
    </xdr:from>
    <xdr:to>
      <xdr:col>9</xdr:col>
      <xdr:colOff>617220</xdr:colOff>
      <xdr:row>2</xdr:row>
      <xdr:rowOff>182880</xdr:rowOff>
    </xdr:to>
    <xdr:sp macro="" textlink="">
      <xdr:nvSpPr>
        <xdr:cNvPr id="2" name="Rounded Rectangle 1"/>
        <xdr:cNvSpPr/>
      </xdr:nvSpPr>
      <xdr:spPr>
        <a:xfrm>
          <a:off x="10979757060" y="45720"/>
          <a:ext cx="6118860" cy="64008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fa-IR" sz="1600">
              <a:solidFill>
                <a:schemeClr val="tx1"/>
              </a:solidFill>
              <a:cs typeface="B Koodak" pitchFamily="2" charset="-78"/>
            </a:rPr>
            <a:t>آنالیز</a:t>
          </a:r>
          <a:r>
            <a:rPr lang="fa-IR" sz="1600" baseline="0">
              <a:solidFill>
                <a:schemeClr val="tx1"/>
              </a:solidFill>
              <a:cs typeface="B Koodak" pitchFamily="2" charset="-78"/>
            </a:rPr>
            <a:t> خسارت درمان</a:t>
          </a:r>
          <a:endParaRPr lang="en-US" sz="1600" baseline="0">
            <a:solidFill>
              <a:schemeClr val="tx1"/>
            </a:solidFill>
            <a:cs typeface="B Koodak" pitchFamily="2" charset="-78"/>
          </a:endParaRPr>
        </a:p>
        <a:p>
          <a:pPr algn="ctr" rtl="1"/>
          <a:r>
            <a:rPr lang="fa-IR" sz="1600" baseline="0">
              <a:solidFill>
                <a:schemeClr val="tx1"/>
              </a:solidFill>
              <a:cs typeface="B Koodak" pitchFamily="2" charset="-78"/>
            </a:rPr>
            <a:t>هزینه های پاراکلینیک</a:t>
          </a:r>
          <a:endParaRPr lang="fa-IR" sz="1600">
            <a:solidFill>
              <a:schemeClr val="tx1"/>
            </a:solidFill>
            <a:cs typeface="B Koodak" pitchFamily="2" charset="-78"/>
          </a:endParaRPr>
        </a:p>
      </xdr:txBody>
    </xdr:sp>
    <xdr:clientData/>
  </xdr:twoCellAnchor>
  <xdr:twoCellAnchor editAs="oneCell">
    <xdr:from>
      <xdr:col>1</xdr:col>
      <xdr:colOff>374776</xdr:colOff>
      <xdr:row>0</xdr:row>
      <xdr:rowOff>71718</xdr:rowOff>
    </xdr:from>
    <xdr:to>
      <xdr:col>2</xdr:col>
      <xdr:colOff>89647</xdr:colOff>
      <xdr:row>2</xdr:row>
      <xdr:rowOff>143435</xdr:rowOff>
    </xdr:to>
    <xdr:pic>
      <xdr:nvPicPr>
        <xdr:cNvPr id="5" name="Picture 4" descr="untitled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14557600" y="71718"/>
          <a:ext cx="449977" cy="573741"/>
        </a:xfrm>
        <a:prstGeom prst="rect">
          <a:avLst/>
        </a:prstGeom>
      </xdr:spPr>
    </xdr:pic>
    <xdr:clientData/>
  </xdr:twoCellAnchor>
  <xdr:twoCellAnchor>
    <xdr:from>
      <xdr:col>7</xdr:col>
      <xdr:colOff>108857</xdr:colOff>
      <xdr:row>0</xdr:row>
      <xdr:rowOff>152400</xdr:rowOff>
    </xdr:from>
    <xdr:to>
      <xdr:col>9</xdr:col>
      <xdr:colOff>544285</xdr:colOff>
      <xdr:row>1</xdr:row>
      <xdr:rowOff>185058</xdr:rowOff>
    </xdr:to>
    <xdr:sp macro="" textlink="">
      <xdr:nvSpPr>
        <xdr:cNvPr id="6" name="Rounded Rectangle 5"/>
        <xdr:cNvSpPr/>
      </xdr:nvSpPr>
      <xdr:spPr>
        <a:xfrm>
          <a:off x="11051873829" y="152400"/>
          <a:ext cx="1828800" cy="283029"/>
        </a:xfrm>
        <a:prstGeom prst="round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1" anchor="ctr"/>
        <a:lstStyle/>
        <a:p>
          <a:pPr algn="r" rtl="1"/>
          <a:r>
            <a:rPr lang="fa-IR" sz="1100">
              <a:solidFill>
                <a:schemeClr val="tx1"/>
              </a:solidFill>
              <a:cs typeface="B Koodak" pitchFamily="2" charset="-78"/>
            </a:rPr>
            <a:t>شماره</a:t>
          </a:r>
          <a:r>
            <a:rPr lang="fa-IR" sz="1100" baseline="0">
              <a:solidFill>
                <a:schemeClr val="tx1"/>
              </a:solidFill>
              <a:cs typeface="B Koodak" pitchFamily="2" charset="-78"/>
            </a:rPr>
            <a:t> پذیرش:</a:t>
          </a:r>
          <a:endParaRPr lang="fa-IR" sz="1100">
            <a:cs typeface="B Koodak" pitchFamily="2" charset="-78"/>
          </a:endParaRPr>
        </a:p>
      </xdr:txBody>
    </xdr:sp>
    <xdr:clientData/>
  </xdr:twoCellAnchor>
  <xdr:twoCellAnchor>
    <xdr:from>
      <xdr:col>0</xdr:col>
      <xdr:colOff>22860</xdr:colOff>
      <xdr:row>30</xdr:row>
      <xdr:rowOff>190500</xdr:rowOff>
    </xdr:from>
    <xdr:to>
      <xdr:col>9</xdr:col>
      <xdr:colOff>716280</xdr:colOff>
      <xdr:row>30</xdr:row>
      <xdr:rowOff>198120</xdr:rowOff>
    </xdr:to>
    <xdr:cxnSp macro="">
      <xdr:nvCxnSpPr>
        <xdr:cNvPr id="11" name="Straight Connector 10"/>
        <xdr:cNvCxnSpPr/>
      </xdr:nvCxnSpPr>
      <xdr:spPr>
        <a:xfrm rot="10800000" flipV="1">
          <a:off x="10979429400" y="7627620"/>
          <a:ext cx="6736080" cy="7620"/>
        </a:xfrm>
        <a:prstGeom prst="line">
          <a:avLst/>
        </a:prstGeom>
        <a:ln>
          <a:prstDash val="sys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0.5/&#1582;&#1575;&#16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یاهه"/>
      <sheetName val="پرینت 2"/>
      <sheetName val="پرینت  "/>
      <sheetName val="پرینت1"/>
    </sheetNames>
    <sheetDataSet>
      <sheetData sheetId="0">
        <row r="8">
          <cell r="R8" t="str">
            <v>همسر</v>
          </cell>
        </row>
        <row r="9">
          <cell r="R9" t="str">
            <v>فرزند</v>
          </cell>
        </row>
        <row r="10">
          <cell r="R10" t="str">
            <v>پدر</v>
          </cell>
        </row>
        <row r="11">
          <cell r="R11" t="str">
            <v>مادر</v>
          </cell>
        </row>
      </sheetData>
      <sheetData sheetId="1">
        <row r="7">
          <cell r="U7" t="str">
            <v>از لیست ذیل انتخاب نمایید</v>
          </cell>
          <cell r="V7" t="str">
            <v>از لیست ذیل انتخاب نمایید</v>
          </cell>
        </row>
        <row r="8">
          <cell r="U8" t="str">
            <v>ویزیت فوق تخصص</v>
          </cell>
          <cell r="V8" t="str">
            <v xml:space="preserve">مهدی جوکار </v>
          </cell>
        </row>
        <row r="9">
          <cell r="U9" t="str">
            <v>ویزیت متخصص</v>
          </cell>
          <cell r="V9" t="str">
            <v>حنانه مهماندوست</v>
          </cell>
        </row>
        <row r="10">
          <cell r="U10" t="str">
            <v xml:space="preserve">ویزیت پزشک عمومی </v>
          </cell>
          <cell r="V10" t="str">
            <v xml:space="preserve">هانیه جوکار </v>
          </cell>
        </row>
        <row r="11">
          <cell r="U11" t="str">
            <v>دارو</v>
          </cell>
          <cell r="V11" t="str">
            <v xml:space="preserve">هدی جوکار </v>
          </cell>
        </row>
        <row r="12">
          <cell r="U12" t="str">
            <v>آزمایش</v>
          </cell>
          <cell r="V12" t="str">
            <v>حسین جوکار</v>
          </cell>
        </row>
        <row r="13">
          <cell r="U13" t="str">
            <v>سونو گرافی</v>
          </cell>
          <cell r="V13" t="str">
            <v>معصومه شکوهی زاده</v>
          </cell>
        </row>
        <row r="14">
          <cell r="U14" t="str">
            <v>بیمارستانی</v>
          </cell>
          <cell r="V14">
            <v>0</v>
          </cell>
        </row>
        <row r="15">
          <cell r="U15" t="str">
            <v>هزینه های دندان</v>
          </cell>
          <cell r="V15">
            <v>0</v>
          </cell>
        </row>
        <row r="16">
          <cell r="U16" t="str">
            <v>MRI</v>
          </cell>
          <cell r="V16">
            <v>0</v>
          </cell>
        </row>
        <row r="17">
          <cell r="U17" t="str">
            <v>CTI(سی تی اسکن)</v>
          </cell>
          <cell r="V17">
            <v>0</v>
          </cell>
        </row>
        <row r="18">
          <cell r="U18" t="str">
            <v xml:space="preserve">رادیولوژی </v>
          </cell>
          <cell r="V18">
            <v>0</v>
          </cell>
        </row>
        <row r="19">
          <cell r="U19" t="str">
            <v>اکو قلب</v>
          </cell>
          <cell r="V19">
            <v>0</v>
          </cell>
        </row>
        <row r="20">
          <cell r="U20" t="str">
            <v>تزریقات</v>
          </cell>
          <cell r="V20">
            <v>0</v>
          </cell>
        </row>
        <row r="21">
          <cell r="U21" t="str">
            <v>نوارقلب</v>
          </cell>
        </row>
        <row r="22">
          <cell r="U22" t="str">
            <v>عینک</v>
          </cell>
        </row>
        <row r="23">
          <cell r="U23" t="str">
            <v>سرپایی</v>
          </cell>
        </row>
        <row r="24">
          <cell r="U24" t="str">
            <v>گچ گیری</v>
          </cell>
        </row>
        <row r="25">
          <cell r="U25" t="str">
            <v>ادیو متری</v>
          </cell>
        </row>
        <row r="26">
          <cell r="U26" t="str">
            <v>اپتومتری</v>
          </cell>
        </row>
        <row r="27">
          <cell r="U27" t="str">
            <v>فیزیوترابی</v>
          </cell>
        </row>
        <row r="28">
          <cell r="U28" t="str">
            <v>گفتار درمانی</v>
          </cell>
        </row>
        <row r="29">
          <cell r="U29" t="str">
            <v>کاردرمانی</v>
          </cell>
        </row>
        <row r="30">
          <cell r="U30" t="str">
            <v>نوارعصب</v>
          </cell>
        </row>
        <row r="31">
          <cell r="U31" t="str">
            <v>ختنه</v>
          </cell>
        </row>
        <row r="32">
          <cell r="U32" t="str">
            <v>آندوسکپی</v>
          </cell>
        </row>
        <row r="33">
          <cell r="U33" t="str">
            <v>هولتر قلب</v>
          </cell>
        </row>
        <row r="34">
          <cell r="U34" t="str">
            <v>آنژو قلب</v>
          </cell>
        </row>
        <row r="35">
          <cell r="U35" t="str">
            <v>اسکن</v>
          </cell>
        </row>
        <row r="36">
          <cell r="U36" t="str">
            <v>شستشوی گوش</v>
          </cell>
        </row>
        <row r="37">
          <cell r="U37" t="str">
            <v>نوار مغز</v>
          </cell>
        </row>
        <row r="38">
          <cell r="U38" t="str">
            <v>تست ورزش</v>
          </cell>
        </row>
        <row r="39">
          <cell r="U39" t="str">
            <v>ms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Z44"/>
  <sheetViews>
    <sheetView rightToLeft="1" view="pageBreakPreview" zoomScale="85" zoomScaleSheetLayoutView="85" workbookViewId="0">
      <selection activeCell="G18" sqref="B18:I18"/>
    </sheetView>
  </sheetViews>
  <sheetFormatPr defaultColWidth="9.125" defaultRowHeight="21" x14ac:dyDescent="0.6"/>
  <cols>
    <col min="1" max="1" width="5.375" style="7" customWidth="1"/>
    <col min="2" max="4" width="9.125" style="8"/>
    <col min="5" max="5" width="6.125" style="8" customWidth="1"/>
    <col min="6" max="6" width="10.75" style="8" customWidth="1"/>
    <col min="7" max="7" width="9.875" style="8" customWidth="1"/>
    <col min="8" max="9" width="9.125" style="8"/>
    <col min="10" max="10" width="9.125" style="8" customWidth="1"/>
    <col min="11" max="13" width="9.125" style="19" hidden="1" customWidth="1"/>
    <col min="14" max="18" width="6.75" style="19" hidden="1" customWidth="1"/>
    <col min="19" max="19" width="6.125" style="19" hidden="1" customWidth="1"/>
    <col min="20" max="20" width="9.125" style="19" hidden="1" customWidth="1"/>
    <col min="21" max="21" width="19.625" style="19" hidden="1" customWidth="1"/>
    <col min="22" max="22" width="11" style="19" hidden="1" customWidth="1"/>
    <col min="23" max="26" width="9.125" style="19" customWidth="1"/>
    <col min="27" max="16384" width="9.125" style="8"/>
  </cols>
  <sheetData>
    <row r="7" spans="1:18" hidden="1" x14ac:dyDescent="0.6"/>
    <row r="8" spans="1:18" ht="21" hidden="1" customHeight="1" x14ac:dyDescent="0.6">
      <c r="B8" s="86" t="s">
        <v>11</v>
      </c>
      <c r="C8" s="86"/>
      <c r="D8" s="86"/>
      <c r="E8" s="86"/>
      <c r="F8" s="86"/>
      <c r="G8" s="86"/>
      <c r="H8" s="86"/>
      <c r="I8" s="86"/>
      <c r="R8" s="19" t="s">
        <v>44</v>
      </c>
    </row>
    <row r="9" spans="1:18" hidden="1" x14ac:dyDescent="0.6">
      <c r="B9" s="86"/>
      <c r="C9" s="86"/>
      <c r="D9" s="86"/>
      <c r="E9" s="86"/>
      <c r="F9" s="86"/>
      <c r="G9" s="86"/>
      <c r="H9" s="86"/>
      <c r="I9" s="86"/>
      <c r="R9" s="19" t="s">
        <v>45</v>
      </c>
    </row>
    <row r="10" spans="1:18" ht="24.75" customHeight="1" x14ac:dyDescent="0.6">
      <c r="A10" s="9" t="s">
        <v>4</v>
      </c>
      <c r="B10" s="87" t="s">
        <v>40</v>
      </c>
      <c r="C10" s="87"/>
      <c r="D10" s="87"/>
      <c r="E10" s="87"/>
      <c r="F10" s="87"/>
      <c r="G10" s="87"/>
      <c r="H10" s="87"/>
      <c r="I10" s="87"/>
      <c r="P10" s="19" t="e">
        <f>Q30</f>
        <v>#N/A</v>
      </c>
      <c r="R10" s="19" t="s">
        <v>59</v>
      </c>
    </row>
    <row r="11" spans="1:18" x14ac:dyDescent="0.6">
      <c r="A11" s="11">
        <v>1</v>
      </c>
      <c r="B11" s="88" t="s">
        <v>6</v>
      </c>
      <c r="C11" s="88"/>
      <c r="D11" s="88"/>
      <c r="E11" s="88"/>
      <c r="F11" s="12"/>
      <c r="G11" s="89"/>
      <c r="H11" s="90"/>
      <c r="I11" s="90"/>
      <c r="R11" s="19" t="s">
        <v>60</v>
      </c>
    </row>
    <row r="12" spans="1:18" x14ac:dyDescent="0.6">
      <c r="A12" s="11">
        <v>2</v>
      </c>
      <c r="B12" s="88" t="s">
        <v>7</v>
      </c>
      <c r="C12" s="88"/>
      <c r="D12" s="88"/>
      <c r="E12" s="88"/>
      <c r="F12" s="12"/>
      <c r="G12" s="89"/>
      <c r="H12" s="90"/>
      <c r="I12" s="90"/>
    </row>
    <row r="13" spans="1:18" x14ac:dyDescent="0.6">
      <c r="A13" s="11">
        <v>3</v>
      </c>
      <c r="B13" s="88" t="s">
        <v>42</v>
      </c>
      <c r="C13" s="88"/>
      <c r="D13" s="88"/>
      <c r="E13" s="88"/>
      <c r="F13" s="12"/>
      <c r="G13" s="91"/>
      <c r="H13" s="92"/>
      <c r="I13" s="92"/>
    </row>
    <row r="14" spans="1:18" x14ac:dyDescent="0.6">
      <c r="A14" s="7">
        <v>4</v>
      </c>
      <c r="B14" s="88" t="s">
        <v>51</v>
      </c>
      <c r="C14" s="88"/>
      <c r="D14" s="88"/>
      <c r="E14" s="88"/>
      <c r="F14" s="12"/>
      <c r="G14" s="93"/>
      <c r="H14" s="94"/>
      <c r="I14" s="94"/>
    </row>
    <row r="15" spans="1:18" x14ac:dyDescent="0.6">
      <c r="A15" s="11">
        <v>5</v>
      </c>
      <c r="B15" s="88" t="s">
        <v>82</v>
      </c>
      <c r="C15" s="88"/>
      <c r="D15" s="88"/>
      <c r="E15" s="88"/>
      <c r="F15" s="67"/>
      <c r="G15" s="94"/>
      <c r="H15" s="94"/>
      <c r="I15" s="94"/>
    </row>
    <row r="16" spans="1:18" ht="24" customHeight="1" x14ac:dyDescent="0.6">
      <c r="A16" s="9"/>
      <c r="B16" s="87" t="s">
        <v>83</v>
      </c>
      <c r="C16" s="87"/>
      <c r="D16" s="87"/>
      <c r="E16" s="87"/>
      <c r="F16" s="87"/>
      <c r="G16" s="87"/>
      <c r="H16" s="87"/>
      <c r="I16" s="87"/>
      <c r="M16" s="20">
        <f>IF((G14&gt;0),3,1)</f>
        <v>1</v>
      </c>
      <c r="N16" s="20"/>
      <c r="P16" s="20">
        <f>SUM(M16:O16)</f>
        <v>1</v>
      </c>
      <c r="Q16" s="19">
        <f>3</f>
        <v>3</v>
      </c>
    </row>
    <row r="17" spans="1:22" ht="24" customHeight="1" x14ac:dyDescent="0.6">
      <c r="A17" s="10" t="s">
        <v>4</v>
      </c>
      <c r="B17" s="84" t="s">
        <v>39</v>
      </c>
      <c r="C17" s="84"/>
      <c r="D17" s="84"/>
      <c r="E17" s="84"/>
      <c r="F17" s="47" t="s">
        <v>43</v>
      </c>
      <c r="G17" s="85" t="s">
        <v>38</v>
      </c>
      <c r="H17" s="85"/>
      <c r="I17" s="85"/>
      <c r="L17" s="20">
        <f>IF((M17=FALSE),0,1)</f>
        <v>0</v>
      </c>
      <c r="M17" s="20" t="b">
        <f>ISTEXT(G11)</f>
        <v>0</v>
      </c>
      <c r="N17" s="20">
        <f>IF((G12&gt;0),1,0)</f>
        <v>0</v>
      </c>
      <c r="O17" s="20">
        <f>IF((G13&gt;0),1,0)</f>
        <v>0</v>
      </c>
      <c r="P17" s="20">
        <f>SUM(N17:O17,L17)</f>
        <v>0</v>
      </c>
      <c r="Q17" s="19">
        <f>Q16+3</f>
        <v>6</v>
      </c>
      <c r="R17" s="19">
        <v>1</v>
      </c>
    </row>
    <row r="18" spans="1:22" ht="21.75" customHeight="1" x14ac:dyDescent="0.6">
      <c r="A18" s="11">
        <v>1</v>
      </c>
      <c r="B18" s="95"/>
      <c r="C18" s="95"/>
      <c r="D18" s="95"/>
      <c r="E18" s="96"/>
      <c r="F18" s="83"/>
      <c r="G18" s="91"/>
      <c r="H18" s="92"/>
      <c r="I18" s="92"/>
      <c r="K18" s="19" t="b">
        <f>ISTEXT(F18)</f>
        <v>0</v>
      </c>
      <c r="L18" s="20">
        <f>IF((K18=FALSE),0,1)</f>
        <v>0</v>
      </c>
      <c r="M18" s="20" t="b">
        <f>ISTEXT(B18)</f>
        <v>0</v>
      </c>
      <c r="N18" s="20">
        <f>IF((M18=FALSE),0,1)</f>
        <v>0</v>
      </c>
      <c r="O18" s="20">
        <f t="shared" ref="O18:O29" si="0">IF((G18&gt;0),1,0)</f>
        <v>0</v>
      </c>
      <c r="P18" s="20">
        <f>SUM(N18:O18,L18)</f>
        <v>0</v>
      </c>
      <c r="Q18" s="19">
        <f>Q17+3</f>
        <v>9</v>
      </c>
      <c r="R18" s="19">
        <v>1</v>
      </c>
      <c r="T18" s="21"/>
      <c r="U18" s="19" t="s">
        <v>10</v>
      </c>
      <c r="V18" s="19">
        <v>0</v>
      </c>
    </row>
    <row r="19" spans="1:22" ht="21.75" customHeight="1" x14ac:dyDescent="0.6">
      <c r="A19" s="11">
        <v>2</v>
      </c>
      <c r="B19" s="95"/>
      <c r="C19" s="95"/>
      <c r="D19" s="95"/>
      <c r="E19" s="96"/>
      <c r="F19" s="83"/>
      <c r="G19" s="91"/>
      <c r="H19" s="92"/>
      <c r="I19" s="92"/>
      <c r="K19" s="19" t="b">
        <f t="shared" ref="K19:K29" si="1">ISTEXT(F19)</f>
        <v>0</v>
      </c>
      <c r="L19" s="20">
        <f t="shared" ref="L19:L29" si="2">IF((K19=FALSE),0,1)</f>
        <v>0</v>
      </c>
      <c r="M19" s="20" t="b">
        <f t="shared" ref="M19:M29" si="3">ISTEXT(B19)</f>
        <v>0</v>
      </c>
      <c r="N19" s="20">
        <f t="shared" ref="N19:N29" si="4">IF((M19=FALSE),0,1)</f>
        <v>0</v>
      </c>
      <c r="O19" s="20">
        <f t="shared" si="0"/>
        <v>0</v>
      </c>
      <c r="P19" s="20">
        <f t="shared" ref="P19:P29" si="5">SUM(N19:O19,L19)</f>
        <v>0</v>
      </c>
      <c r="Q19" s="19">
        <f t="shared" ref="Q19:Q29" si="6">Q18+3</f>
        <v>12</v>
      </c>
      <c r="R19" s="19">
        <v>1</v>
      </c>
      <c r="U19" s="19">
        <f>G11</f>
        <v>0</v>
      </c>
      <c r="V19" s="19">
        <f>G13</f>
        <v>0</v>
      </c>
    </row>
    <row r="20" spans="1:22" ht="21.75" customHeight="1" x14ac:dyDescent="0.6">
      <c r="A20" s="11">
        <v>3</v>
      </c>
      <c r="B20" s="95"/>
      <c r="C20" s="95"/>
      <c r="D20" s="95"/>
      <c r="E20" s="96"/>
      <c r="F20" s="83"/>
      <c r="G20" s="91"/>
      <c r="H20" s="92"/>
      <c r="I20" s="92"/>
      <c r="K20" s="19" t="b">
        <f t="shared" si="1"/>
        <v>0</v>
      </c>
      <c r="L20" s="20">
        <f t="shared" si="2"/>
        <v>0</v>
      </c>
      <c r="M20" s="20" t="b">
        <f t="shared" si="3"/>
        <v>0</v>
      </c>
      <c r="N20" s="20">
        <f t="shared" si="4"/>
        <v>0</v>
      </c>
      <c r="O20" s="20">
        <f t="shared" si="0"/>
        <v>0</v>
      </c>
      <c r="P20" s="20">
        <f t="shared" si="5"/>
        <v>0</v>
      </c>
      <c r="Q20" s="19">
        <f t="shared" si="6"/>
        <v>15</v>
      </c>
      <c r="R20" s="19">
        <v>1</v>
      </c>
      <c r="U20" s="21">
        <f>B18</f>
        <v>0</v>
      </c>
      <c r="V20" s="19">
        <f>G18</f>
        <v>0</v>
      </c>
    </row>
    <row r="21" spans="1:22" ht="21.75" customHeight="1" x14ac:dyDescent="0.6">
      <c r="A21" s="11">
        <v>4</v>
      </c>
      <c r="B21" s="95"/>
      <c r="C21" s="95"/>
      <c r="D21" s="95"/>
      <c r="E21" s="96"/>
      <c r="F21" s="83"/>
      <c r="G21" s="91"/>
      <c r="H21" s="92"/>
      <c r="I21" s="92"/>
      <c r="K21" s="19" t="b">
        <f t="shared" si="1"/>
        <v>0</v>
      </c>
      <c r="L21" s="20">
        <f t="shared" si="2"/>
        <v>0</v>
      </c>
      <c r="M21" s="20" t="b">
        <f t="shared" si="3"/>
        <v>0</v>
      </c>
      <c r="N21" s="20">
        <f t="shared" si="4"/>
        <v>0</v>
      </c>
      <c r="O21" s="20">
        <f t="shared" si="0"/>
        <v>0</v>
      </c>
      <c r="P21" s="20">
        <f t="shared" si="5"/>
        <v>0</v>
      </c>
      <c r="Q21" s="19">
        <f t="shared" si="6"/>
        <v>18</v>
      </c>
      <c r="R21" s="19">
        <v>1</v>
      </c>
      <c r="U21" s="21">
        <f t="shared" ref="U21:U31" si="7">B19</f>
        <v>0</v>
      </c>
      <c r="V21" s="19">
        <f t="shared" ref="V21:V31" si="8">G19</f>
        <v>0</v>
      </c>
    </row>
    <row r="22" spans="1:22" ht="21.75" customHeight="1" x14ac:dyDescent="0.6">
      <c r="A22" s="11">
        <v>5</v>
      </c>
      <c r="B22" s="95"/>
      <c r="C22" s="95"/>
      <c r="D22" s="95"/>
      <c r="E22" s="96"/>
      <c r="F22" s="83"/>
      <c r="G22" s="91"/>
      <c r="H22" s="92"/>
      <c r="I22" s="92"/>
      <c r="K22" s="19" t="b">
        <f t="shared" si="1"/>
        <v>0</v>
      </c>
      <c r="L22" s="20">
        <f t="shared" si="2"/>
        <v>0</v>
      </c>
      <c r="M22" s="20" t="b">
        <f t="shared" si="3"/>
        <v>0</v>
      </c>
      <c r="N22" s="20">
        <f t="shared" si="4"/>
        <v>0</v>
      </c>
      <c r="O22" s="20">
        <f t="shared" si="0"/>
        <v>0</v>
      </c>
      <c r="P22" s="20">
        <f t="shared" si="5"/>
        <v>0</v>
      </c>
      <c r="Q22" s="19">
        <f t="shared" si="6"/>
        <v>21</v>
      </c>
      <c r="R22" s="19">
        <v>1</v>
      </c>
      <c r="U22" s="21">
        <f t="shared" si="7"/>
        <v>0</v>
      </c>
      <c r="V22" s="19">
        <f t="shared" si="8"/>
        <v>0</v>
      </c>
    </row>
    <row r="23" spans="1:22" ht="21.75" customHeight="1" x14ac:dyDescent="0.6">
      <c r="A23" s="11">
        <v>6</v>
      </c>
      <c r="B23" s="95"/>
      <c r="C23" s="95"/>
      <c r="D23" s="95"/>
      <c r="E23" s="96"/>
      <c r="F23" s="48"/>
      <c r="G23" s="91"/>
      <c r="H23" s="92"/>
      <c r="I23" s="92"/>
      <c r="K23" s="19" t="b">
        <f t="shared" si="1"/>
        <v>0</v>
      </c>
      <c r="L23" s="20">
        <f t="shared" si="2"/>
        <v>0</v>
      </c>
      <c r="M23" s="20" t="b">
        <f t="shared" si="3"/>
        <v>0</v>
      </c>
      <c r="N23" s="20">
        <f t="shared" si="4"/>
        <v>0</v>
      </c>
      <c r="O23" s="20">
        <f t="shared" si="0"/>
        <v>0</v>
      </c>
      <c r="P23" s="20">
        <f t="shared" si="5"/>
        <v>0</v>
      </c>
      <c r="Q23" s="19">
        <f t="shared" si="6"/>
        <v>24</v>
      </c>
      <c r="R23" s="19">
        <v>1</v>
      </c>
      <c r="U23" s="21">
        <f t="shared" si="7"/>
        <v>0</v>
      </c>
      <c r="V23" s="19">
        <f t="shared" si="8"/>
        <v>0</v>
      </c>
    </row>
    <row r="24" spans="1:22" ht="21.75" customHeight="1" x14ac:dyDescent="0.6">
      <c r="A24" s="11">
        <v>7</v>
      </c>
      <c r="B24" s="95"/>
      <c r="C24" s="95"/>
      <c r="D24" s="95"/>
      <c r="E24" s="96"/>
      <c r="F24" s="48"/>
      <c r="G24" s="91"/>
      <c r="H24" s="92"/>
      <c r="I24" s="92"/>
      <c r="K24" s="19" t="b">
        <f t="shared" si="1"/>
        <v>0</v>
      </c>
      <c r="L24" s="20">
        <f t="shared" si="2"/>
        <v>0</v>
      </c>
      <c r="M24" s="20" t="b">
        <f t="shared" si="3"/>
        <v>0</v>
      </c>
      <c r="N24" s="20">
        <f t="shared" si="4"/>
        <v>0</v>
      </c>
      <c r="O24" s="20">
        <f t="shared" si="0"/>
        <v>0</v>
      </c>
      <c r="P24" s="20">
        <f t="shared" si="5"/>
        <v>0</v>
      </c>
      <c r="Q24" s="19">
        <f t="shared" si="6"/>
        <v>27</v>
      </c>
      <c r="R24" s="19">
        <v>1</v>
      </c>
      <c r="U24" s="21">
        <f t="shared" si="7"/>
        <v>0</v>
      </c>
      <c r="V24" s="19">
        <f t="shared" si="8"/>
        <v>0</v>
      </c>
    </row>
    <row r="25" spans="1:22" ht="21.75" customHeight="1" x14ac:dyDescent="0.6">
      <c r="A25" s="11">
        <v>8</v>
      </c>
      <c r="B25" s="95"/>
      <c r="C25" s="95"/>
      <c r="D25" s="95"/>
      <c r="E25" s="96"/>
      <c r="F25" s="48"/>
      <c r="G25" s="91"/>
      <c r="H25" s="92"/>
      <c r="I25" s="92"/>
      <c r="K25" s="19" t="b">
        <f t="shared" si="1"/>
        <v>0</v>
      </c>
      <c r="L25" s="20">
        <f t="shared" si="2"/>
        <v>0</v>
      </c>
      <c r="M25" s="20" t="b">
        <f t="shared" si="3"/>
        <v>0</v>
      </c>
      <c r="N25" s="20">
        <f t="shared" si="4"/>
        <v>0</v>
      </c>
      <c r="O25" s="20">
        <f t="shared" si="0"/>
        <v>0</v>
      </c>
      <c r="P25" s="20">
        <f t="shared" si="5"/>
        <v>0</v>
      </c>
      <c r="Q25" s="19">
        <f t="shared" si="6"/>
        <v>30</v>
      </c>
      <c r="R25" s="19">
        <v>1</v>
      </c>
      <c r="U25" s="21">
        <f t="shared" si="7"/>
        <v>0</v>
      </c>
      <c r="V25" s="19">
        <f t="shared" si="8"/>
        <v>0</v>
      </c>
    </row>
    <row r="26" spans="1:22" ht="21.75" customHeight="1" x14ac:dyDescent="0.6">
      <c r="A26" s="11">
        <v>9</v>
      </c>
      <c r="B26" s="95"/>
      <c r="C26" s="95"/>
      <c r="D26" s="95"/>
      <c r="E26" s="96"/>
      <c r="F26" s="48"/>
      <c r="G26" s="91"/>
      <c r="H26" s="92"/>
      <c r="I26" s="92"/>
      <c r="K26" s="19" t="b">
        <f t="shared" si="1"/>
        <v>0</v>
      </c>
      <c r="L26" s="20">
        <f t="shared" si="2"/>
        <v>0</v>
      </c>
      <c r="M26" s="20" t="b">
        <f t="shared" si="3"/>
        <v>0</v>
      </c>
      <c r="N26" s="20">
        <f t="shared" si="4"/>
        <v>0</v>
      </c>
      <c r="O26" s="20">
        <f t="shared" si="0"/>
        <v>0</v>
      </c>
      <c r="P26" s="20">
        <f t="shared" si="5"/>
        <v>0</v>
      </c>
      <c r="Q26" s="19">
        <f t="shared" si="6"/>
        <v>33</v>
      </c>
      <c r="R26" s="19">
        <v>1</v>
      </c>
      <c r="U26" s="21">
        <f t="shared" si="7"/>
        <v>0</v>
      </c>
      <c r="V26" s="19">
        <f t="shared" si="8"/>
        <v>0</v>
      </c>
    </row>
    <row r="27" spans="1:22" ht="21.75" customHeight="1" x14ac:dyDescent="0.6">
      <c r="A27" s="11">
        <v>10</v>
      </c>
      <c r="B27" s="95"/>
      <c r="C27" s="95"/>
      <c r="D27" s="95"/>
      <c r="E27" s="96"/>
      <c r="F27" s="48"/>
      <c r="G27" s="91"/>
      <c r="H27" s="92"/>
      <c r="I27" s="92"/>
      <c r="K27" s="19" t="b">
        <f t="shared" si="1"/>
        <v>0</v>
      </c>
      <c r="L27" s="20">
        <f t="shared" si="2"/>
        <v>0</v>
      </c>
      <c r="M27" s="20" t="b">
        <f t="shared" si="3"/>
        <v>0</v>
      </c>
      <c r="N27" s="20">
        <f t="shared" si="4"/>
        <v>0</v>
      </c>
      <c r="O27" s="20">
        <f t="shared" si="0"/>
        <v>0</v>
      </c>
      <c r="P27" s="20">
        <f t="shared" si="5"/>
        <v>0</v>
      </c>
      <c r="Q27" s="19">
        <f t="shared" si="6"/>
        <v>36</v>
      </c>
      <c r="R27" s="19">
        <v>1</v>
      </c>
      <c r="U27" s="21">
        <f t="shared" si="7"/>
        <v>0</v>
      </c>
      <c r="V27" s="19">
        <f t="shared" si="8"/>
        <v>0</v>
      </c>
    </row>
    <row r="28" spans="1:22" ht="21.75" customHeight="1" x14ac:dyDescent="0.6">
      <c r="A28" s="11">
        <v>11</v>
      </c>
      <c r="B28" s="95"/>
      <c r="C28" s="95"/>
      <c r="D28" s="95"/>
      <c r="E28" s="96"/>
      <c r="F28" s="48"/>
      <c r="G28" s="91"/>
      <c r="H28" s="92"/>
      <c r="I28" s="92"/>
      <c r="K28" s="19" t="b">
        <f t="shared" si="1"/>
        <v>0</v>
      </c>
      <c r="L28" s="20">
        <f t="shared" si="2"/>
        <v>0</v>
      </c>
      <c r="M28" s="20" t="b">
        <f t="shared" si="3"/>
        <v>0</v>
      </c>
      <c r="N28" s="20">
        <f t="shared" si="4"/>
        <v>0</v>
      </c>
      <c r="O28" s="20">
        <f t="shared" si="0"/>
        <v>0</v>
      </c>
      <c r="P28" s="20">
        <f t="shared" si="5"/>
        <v>0</v>
      </c>
      <c r="Q28" s="19">
        <f t="shared" si="6"/>
        <v>39</v>
      </c>
      <c r="R28" s="19">
        <v>1</v>
      </c>
      <c r="U28" s="21">
        <f t="shared" si="7"/>
        <v>0</v>
      </c>
      <c r="V28" s="19">
        <f t="shared" si="8"/>
        <v>0</v>
      </c>
    </row>
    <row r="29" spans="1:22" ht="21.75" customHeight="1" x14ac:dyDescent="0.6">
      <c r="A29" s="11">
        <v>12</v>
      </c>
      <c r="B29" s="95"/>
      <c r="C29" s="95"/>
      <c r="D29" s="95"/>
      <c r="E29" s="96"/>
      <c r="F29" s="48"/>
      <c r="G29" s="91"/>
      <c r="H29" s="92"/>
      <c r="I29" s="92"/>
      <c r="K29" s="19" t="b">
        <f t="shared" si="1"/>
        <v>0</v>
      </c>
      <c r="L29" s="20">
        <f t="shared" si="2"/>
        <v>0</v>
      </c>
      <c r="M29" s="20" t="b">
        <f t="shared" si="3"/>
        <v>0</v>
      </c>
      <c r="N29" s="20">
        <f t="shared" si="4"/>
        <v>0</v>
      </c>
      <c r="O29" s="20">
        <f t="shared" si="0"/>
        <v>0</v>
      </c>
      <c r="P29" s="20">
        <f t="shared" si="5"/>
        <v>0</v>
      </c>
      <c r="Q29" s="19">
        <f t="shared" si="6"/>
        <v>42</v>
      </c>
      <c r="R29" s="19">
        <v>1</v>
      </c>
      <c r="U29" s="21">
        <f t="shared" si="7"/>
        <v>0</v>
      </c>
      <c r="V29" s="19">
        <f t="shared" si="8"/>
        <v>0</v>
      </c>
    </row>
    <row r="30" spans="1:22" x14ac:dyDescent="0.6">
      <c r="P30" s="20">
        <f>SUM(P16:P29)</f>
        <v>1</v>
      </c>
      <c r="Q30" s="19" t="e">
        <f>VLOOKUP(P30,Q17:R29,2,0)</f>
        <v>#N/A</v>
      </c>
      <c r="U30" s="21">
        <f t="shared" si="7"/>
        <v>0</v>
      </c>
      <c r="V30" s="19">
        <f t="shared" si="8"/>
        <v>0</v>
      </c>
    </row>
    <row r="31" spans="1:22" x14ac:dyDescent="0.6">
      <c r="U31" s="21">
        <f t="shared" si="7"/>
        <v>0</v>
      </c>
      <c r="V31" s="19">
        <f t="shared" si="8"/>
        <v>0</v>
      </c>
    </row>
    <row r="32" spans="1:22" x14ac:dyDescent="0.6">
      <c r="B32" s="52">
        <f t="shared" ref="B32" si="9">$G$11</f>
        <v>0</v>
      </c>
      <c r="C32" s="52"/>
      <c r="D32" s="52"/>
      <c r="E32" s="52">
        <f t="shared" ref="E32" si="10">E18</f>
        <v>0</v>
      </c>
      <c r="F32" s="52" t="s">
        <v>86</v>
      </c>
      <c r="G32" s="52">
        <f t="shared" ref="G32" si="11">$G$13</f>
        <v>0</v>
      </c>
      <c r="H32" s="52"/>
      <c r="I32" s="53"/>
    </row>
    <row r="33" spans="2:8" x14ac:dyDescent="0.6">
      <c r="B33" s="52">
        <f t="shared" ref="B33:G33" si="12">B18</f>
        <v>0</v>
      </c>
      <c r="C33" s="52">
        <f t="shared" si="12"/>
        <v>0</v>
      </c>
      <c r="D33" s="52">
        <f t="shared" si="12"/>
        <v>0</v>
      </c>
      <c r="E33" s="52">
        <f t="shared" si="12"/>
        <v>0</v>
      </c>
      <c r="F33" s="52">
        <f t="shared" si="12"/>
        <v>0</v>
      </c>
      <c r="G33" s="52">
        <f t="shared" si="12"/>
        <v>0</v>
      </c>
      <c r="H33" s="52"/>
    </row>
    <row r="34" spans="2:8" x14ac:dyDescent="0.6">
      <c r="B34" s="52">
        <f t="shared" ref="B34:B44" si="13">B19</f>
        <v>0</v>
      </c>
      <c r="C34" s="52">
        <f t="shared" ref="C34:G34" si="14">C19</f>
        <v>0</v>
      </c>
      <c r="D34" s="52">
        <f t="shared" si="14"/>
        <v>0</v>
      </c>
      <c r="E34" s="52">
        <f t="shared" si="14"/>
        <v>0</v>
      </c>
      <c r="F34" s="52">
        <f t="shared" si="14"/>
        <v>0</v>
      </c>
      <c r="G34" s="52">
        <f t="shared" si="14"/>
        <v>0</v>
      </c>
    </row>
    <row r="35" spans="2:8" x14ac:dyDescent="0.6">
      <c r="B35" s="52">
        <f t="shared" si="13"/>
        <v>0</v>
      </c>
      <c r="C35" s="52">
        <f t="shared" ref="C35:G35" si="15">C20</f>
        <v>0</v>
      </c>
      <c r="D35" s="52">
        <f t="shared" si="15"/>
        <v>0</v>
      </c>
      <c r="E35" s="52">
        <f t="shared" si="15"/>
        <v>0</v>
      </c>
      <c r="F35" s="52">
        <f t="shared" si="15"/>
        <v>0</v>
      </c>
      <c r="G35" s="52">
        <f t="shared" si="15"/>
        <v>0</v>
      </c>
    </row>
    <row r="36" spans="2:8" x14ac:dyDescent="0.6">
      <c r="B36" s="52">
        <f t="shared" si="13"/>
        <v>0</v>
      </c>
      <c r="C36" s="52">
        <f t="shared" ref="C36:G36" si="16">C21</f>
        <v>0</v>
      </c>
      <c r="D36" s="52">
        <f t="shared" si="16"/>
        <v>0</v>
      </c>
      <c r="E36" s="52">
        <f t="shared" si="16"/>
        <v>0</v>
      </c>
      <c r="F36" s="52">
        <f t="shared" si="16"/>
        <v>0</v>
      </c>
      <c r="G36" s="52">
        <f t="shared" si="16"/>
        <v>0</v>
      </c>
    </row>
    <row r="37" spans="2:8" x14ac:dyDescent="0.6">
      <c r="B37" s="52">
        <f t="shared" si="13"/>
        <v>0</v>
      </c>
      <c r="C37" s="52">
        <f t="shared" ref="C37:G37" si="17">C22</f>
        <v>0</v>
      </c>
      <c r="D37" s="52">
        <f t="shared" si="17"/>
        <v>0</v>
      </c>
      <c r="E37" s="52">
        <f t="shared" si="17"/>
        <v>0</v>
      </c>
      <c r="F37" s="52">
        <f t="shared" si="17"/>
        <v>0</v>
      </c>
      <c r="G37" s="52">
        <f t="shared" si="17"/>
        <v>0</v>
      </c>
    </row>
    <row r="38" spans="2:8" x14ac:dyDescent="0.6">
      <c r="B38" s="52">
        <f t="shared" si="13"/>
        <v>0</v>
      </c>
      <c r="C38" s="52">
        <f t="shared" ref="C38:G38" si="18">C23</f>
        <v>0</v>
      </c>
      <c r="D38" s="52">
        <f t="shared" si="18"/>
        <v>0</v>
      </c>
      <c r="E38" s="52">
        <f t="shared" si="18"/>
        <v>0</v>
      </c>
      <c r="F38" s="52">
        <f t="shared" si="18"/>
        <v>0</v>
      </c>
      <c r="G38" s="52">
        <f t="shared" si="18"/>
        <v>0</v>
      </c>
    </row>
    <row r="39" spans="2:8" x14ac:dyDescent="0.6">
      <c r="B39" s="52">
        <f t="shared" si="13"/>
        <v>0</v>
      </c>
      <c r="C39" s="52">
        <f t="shared" ref="C39:G39" si="19">C24</f>
        <v>0</v>
      </c>
      <c r="D39" s="52">
        <f t="shared" si="19"/>
        <v>0</v>
      </c>
      <c r="E39" s="52">
        <f t="shared" si="19"/>
        <v>0</v>
      </c>
      <c r="F39" s="52">
        <f t="shared" si="19"/>
        <v>0</v>
      </c>
      <c r="G39" s="52">
        <f t="shared" si="19"/>
        <v>0</v>
      </c>
    </row>
    <row r="40" spans="2:8" x14ac:dyDescent="0.6">
      <c r="B40" s="52">
        <f t="shared" si="13"/>
        <v>0</v>
      </c>
      <c r="C40" s="52">
        <f t="shared" ref="C40:G40" si="20">C25</f>
        <v>0</v>
      </c>
      <c r="D40" s="52">
        <f t="shared" si="20"/>
        <v>0</v>
      </c>
      <c r="E40" s="52">
        <f t="shared" si="20"/>
        <v>0</v>
      </c>
      <c r="F40" s="52">
        <f t="shared" si="20"/>
        <v>0</v>
      </c>
      <c r="G40" s="52">
        <f t="shared" si="20"/>
        <v>0</v>
      </c>
    </row>
    <row r="41" spans="2:8" x14ac:dyDescent="0.6">
      <c r="B41" s="52">
        <f t="shared" si="13"/>
        <v>0</v>
      </c>
      <c r="C41" s="52">
        <f t="shared" ref="C41:G41" si="21">C26</f>
        <v>0</v>
      </c>
      <c r="D41" s="52">
        <f t="shared" si="21"/>
        <v>0</v>
      </c>
      <c r="E41" s="52">
        <f t="shared" si="21"/>
        <v>0</v>
      </c>
      <c r="F41" s="52">
        <f t="shared" si="21"/>
        <v>0</v>
      </c>
      <c r="G41" s="52">
        <f t="shared" si="21"/>
        <v>0</v>
      </c>
    </row>
    <row r="42" spans="2:8" x14ac:dyDescent="0.6">
      <c r="B42" s="52">
        <f t="shared" si="13"/>
        <v>0</v>
      </c>
      <c r="C42" s="52">
        <f t="shared" ref="C42:G42" si="22">C27</f>
        <v>0</v>
      </c>
      <c r="D42" s="52">
        <f t="shared" si="22"/>
        <v>0</v>
      </c>
      <c r="E42" s="52">
        <f t="shared" si="22"/>
        <v>0</v>
      </c>
      <c r="F42" s="52">
        <f t="shared" si="22"/>
        <v>0</v>
      </c>
      <c r="G42" s="52">
        <f t="shared" si="22"/>
        <v>0</v>
      </c>
    </row>
    <row r="43" spans="2:8" x14ac:dyDescent="0.6">
      <c r="B43" s="52">
        <f t="shared" si="13"/>
        <v>0</v>
      </c>
      <c r="C43" s="52">
        <f t="shared" ref="C43:G43" si="23">C28</f>
        <v>0</v>
      </c>
      <c r="D43" s="52">
        <f t="shared" si="23"/>
        <v>0</v>
      </c>
      <c r="E43" s="52">
        <f t="shared" si="23"/>
        <v>0</v>
      </c>
      <c r="F43" s="52">
        <f t="shared" si="23"/>
        <v>0</v>
      </c>
      <c r="G43" s="52">
        <f t="shared" si="23"/>
        <v>0</v>
      </c>
    </row>
    <row r="44" spans="2:8" x14ac:dyDescent="0.6">
      <c r="B44" s="52">
        <f t="shared" si="13"/>
        <v>0</v>
      </c>
      <c r="C44" s="52">
        <f t="shared" ref="C44:G44" si="24">C29</f>
        <v>0</v>
      </c>
      <c r="D44" s="52">
        <f t="shared" si="24"/>
        <v>0</v>
      </c>
      <c r="E44" s="52">
        <f t="shared" si="24"/>
        <v>0</v>
      </c>
      <c r="F44" s="52">
        <f t="shared" si="24"/>
        <v>0</v>
      </c>
      <c r="G44" s="52">
        <f t="shared" si="24"/>
        <v>0</v>
      </c>
    </row>
  </sheetData>
  <sheetProtection password="CEBE" sheet="1" objects="1" scenarios="1"/>
  <dataConsolidate/>
  <mergeCells count="39">
    <mergeCell ref="B27:E27"/>
    <mergeCell ref="G27:I27"/>
    <mergeCell ref="B28:E28"/>
    <mergeCell ref="G28:I28"/>
    <mergeCell ref="B29:E29"/>
    <mergeCell ref="G29:I29"/>
    <mergeCell ref="B24:E24"/>
    <mergeCell ref="G24:I24"/>
    <mergeCell ref="B25:E25"/>
    <mergeCell ref="G25:I25"/>
    <mergeCell ref="B26:E26"/>
    <mergeCell ref="G26:I26"/>
    <mergeCell ref="B21:E21"/>
    <mergeCell ref="G21:I21"/>
    <mergeCell ref="B22:E22"/>
    <mergeCell ref="G22:I22"/>
    <mergeCell ref="B23:E23"/>
    <mergeCell ref="G23:I23"/>
    <mergeCell ref="B18:E18"/>
    <mergeCell ref="G18:I18"/>
    <mergeCell ref="B19:E19"/>
    <mergeCell ref="G19:I19"/>
    <mergeCell ref="B20:E20"/>
    <mergeCell ref="G20:I20"/>
    <mergeCell ref="B17:E17"/>
    <mergeCell ref="G17:I17"/>
    <mergeCell ref="B8:I9"/>
    <mergeCell ref="B10:I10"/>
    <mergeCell ref="B11:E11"/>
    <mergeCell ref="G11:I11"/>
    <mergeCell ref="B12:E12"/>
    <mergeCell ref="G12:I12"/>
    <mergeCell ref="B13:E13"/>
    <mergeCell ref="G13:I13"/>
    <mergeCell ref="B14:E14"/>
    <mergeCell ref="G14:I14"/>
    <mergeCell ref="B16:I16"/>
    <mergeCell ref="B15:E15"/>
    <mergeCell ref="G15:I15"/>
  </mergeCells>
  <conditionalFormatting sqref="G11">
    <cfRule type="containsBlanks" dxfId="16" priority="13">
      <formula>LEN(TRIM(G11))=0</formula>
    </cfRule>
  </conditionalFormatting>
  <conditionalFormatting sqref="B18 G12">
    <cfRule type="cellIs" dxfId="15" priority="12" operator="lessThan">
      <formula>1</formula>
    </cfRule>
  </conditionalFormatting>
  <conditionalFormatting sqref="B19">
    <cfRule type="cellIs" dxfId="14" priority="11" operator="lessThan">
      <formula>1</formula>
    </cfRule>
  </conditionalFormatting>
  <conditionalFormatting sqref="B20">
    <cfRule type="cellIs" dxfId="13" priority="10" operator="lessThan">
      <formula>1</formula>
    </cfRule>
  </conditionalFormatting>
  <conditionalFormatting sqref="B21">
    <cfRule type="cellIs" dxfId="12" priority="9" operator="lessThan">
      <formula>1</formula>
    </cfRule>
  </conditionalFormatting>
  <conditionalFormatting sqref="B22:B29">
    <cfRule type="cellIs" dxfId="11" priority="8" operator="lessThan">
      <formula>1</formula>
    </cfRule>
  </conditionalFormatting>
  <conditionalFormatting sqref="G13">
    <cfRule type="cellIs" dxfId="10" priority="7" operator="lessThan">
      <formula>1</formula>
    </cfRule>
  </conditionalFormatting>
  <conditionalFormatting sqref="G19:G29 H23:I29">
    <cfRule type="containsBlanks" dxfId="9" priority="6">
      <formula>LEN(TRIM(G19))=0</formula>
    </cfRule>
  </conditionalFormatting>
  <conditionalFormatting sqref="B8">
    <cfRule type="expression" dxfId="8" priority="5">
      <formula>$P$10=27</formula>
    </cfRule>
  </conditionalFormatting>
  <conditionalFormatting sqref="F18:F29">
    <cfRule type="containsText" dxfId="7" priority="3" operator="containsText" text="انتخاب نمایید">
      <formula>NOT(ISERROR(SEARCH("انتخاب نمایید",F18)))</formula>
    </cfRule>
    <cfRule type="containsBlanks" dxfId="6" priority="4">
      <formula>LEN(TRIM(F18))=0</formula>
    </cfRule>
  </conditionalFormatting>
  <conditionalFormatting sqref="G14:G15 H15:I15">
    <cfRule type="cellIs" dxfId="5" priority="2" operator="lessThan">
      <formula>1</formula>
    </cfRule>
  </conditionalFormatting>
  <conditionalFormatting sqref="G18">
    <cfRule type="cellIs" dxfId="4" priority="1" operator="lessThan">
      <formula>1</formula>
    </cfRule>
  </conditionalFormatting>
  <dataValidations count="1">
    <dataValidation type="list" allowBlank="1" showInputMessage="1" showErrorMessage="1" sqref="F18:F29">
      <formula1>list3</formula1>
    </dataValidation>
  </dataValidations>
  <pageMargins left="0.7" right="0.71" top="0.75" bottom="0.75" header="0.3" footer="0.3"/>
  <pageSetup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rightToLeft="1" zoomScale="70" zoomScaleNormal="70" workbookViewId="0">
      <selection activeCell="K1" sqref="A1:XFD1"/>
    </sheetView>
  </sheetViews>
  <sheetFormatPr defaultColWidth="9.125" defaultRowHeight="18.75" x14ac:dyDescent="0.55000000000000004"/>
  <cols>
    <col min="1" max="1" width="4.125" style="3" customWidth="1"/>
    <col min="2" max="4" width="4.625" style="1" customWidth="1"/>
    <col min="5" max="7" width="4.625" style="1" hidden="1" customWidth="1"/>
    <col min="8" max="8" width="39.375" style="1" customWidth="1"/>
    <col min="9" max="9" width="19" style="1" customWidth="1"/>
    <col min="10" max="10" width="21.125" style="2" customWidth="1"/>
    <col min="11" max="11" width="6" style="1" customWidth="1"/>
    <col min="12" max="12" width="6" style="23" customWidth="1"/>
    <col min="13" max="13" width="6" style="1" customWidth="1"/>
    <col min="14" max="14" width="3.875" style="1" customWidth="1"/>
    <col min="15" max="16" width="9.125" style="1"/>
    <col min="17" max="20" width="9.125" style="1" hidden="1" customWidth="1"/>
    <col min="21" max="21" width="23.75" style="1" hidden="1" customWidth="1"/>
    <col min="22" max="22" width="19.125" style="1" hidden="1" customWidth="1"/>
    <col min="23" max="24" width="3" style="1" hidden="1" customWidth="1"/>
    <col min="25" max="30" width="7.625" style="1" hidden="1" customWidth="1"/>
    <col min="31" max="33" width="4.125" style="3" hidden="1" customWidth="1"/>
    <col min="34" max="34" width="4.75" style="1" customWidth="1"/>
    <col min="35" max="16384" width="9.125" style="1"/>
  </cols>
  <sheetData>
    <row r="1" spans="1:33" ht="35.450000000000003" customHeight="1" x14ac:dyDescent="0.55000000000000004">
      <c r="A1" s="123" t="s">
        <v>85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33" ht="28.15" customHeight="1" x14ac:dyDescent="0.55000000000000004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33" ht="21" customHeight="1" x14ac:dyDescent="0.55000000000000004">
      <c r="A3" s="49"/>
      <c r="B3" s="49"/>
      <c r="C3" s="49"/>
      <c r="D3" s="49"/>
      <c r="E3" s="49"/>
      <c r="F3" s="49"/>
      <c r="G3" s="49"/>
      <c r="H3" s="51"/>
      <c r="J3" s="1"/>
    </row>
    <row r="4" spans="1:33" ht="15" customHeight="1" x14ac:dyDescent="0.55000000000000004">
      <c r="A4" s="50"/>
      <c r="B4" s="50"/>
      <c r="C4" s="50"/>
      <c r="D4" s="50"/>
      <c r="E4" s="50"/>
      <c r="F4" s="50"/>
      <c r="G4" s="50"/>
      <c r="H4" s="50"/>
      <c r="I4" s="50"/>
      <c r="J4" s="50"/>
    </row>
    <row r="5" spans="1:33" ht="19.5" customHeight="1" x14ac:dyDescent="0.55000000000000004">
      <c r="A5" s="100" t="s">
        <v>4</v>
      </c>
      <c r="B5" s="101" t="s">
        <v>53</v>
      </c>
      <c r="C5" s="102"/>
      <c r="D5" s="103"/>
      <c r="E5" s="101" t="s">
        <v>54</v>
      </c>
      <c r="F5" s="102"/>
      <c r="G5" s="103"/>
      <c r="H5" s="110" t="s">
        <v>3</v>
      </c>
      <c r="I5" s="110" t="s">
        <v>41</v>
      </c>
      <c r="J5" s="97" t="s">
        <v>12</v>
      </c>
      <c r="L5" s="116" t="s">
        <v>61</v>
      </c>
      <c r="M5" s="117"/>
      <c r="N5" s="117"/>
      <c r="O5" s="118"/>
    </row>
    <row r="6" spans="1:33" x14ac:dyDescent="0.55000000000000004">
      <c r="A6" s="100"/>
      <c r="B6" s="104"/>
      <c r="C6" s="105"/>
      <c r="D6" s="106"/>
      <c r="E6" s="107"/>
      <c r="F6" s="108"/>
      <c r="G6" s="109"/>
      <c r="H6" s="111"/>
      <c r="I6" s="111"/>
      <c r="J6" s="98"/>
      <c r="L6" s="113" t="s">
        <v>46</v>
      </c>
      <c r="M6" s="114"/>
      <c r="N6" s="114"/>
      <c r="O6" s="115"/>
    </row>
    <row r="7" spans="1:33" x14ac:dyDescent="0.55000000000000004">
      <c r="A7" s="100"/>
      <c r="B7" s="17" t="s">
        <v>0</v>
      </c>
      <c r="C7" s="17" t="s">
        <v>1</v>
      </c>
      <c r="D7" s="17" t="s">
        <v>2</v>
      </c>
      <c r="E7" s="17" t="s">
        <v>0</v>
      </c>
      <c r="F7" s="17" t="s">
        <v>1</v>
      </c>
      <c r="G7" s="17" t="s">
        <v>2</v>
      </c>
      <c r="H7" s="112"/>
      <c r="I7" s="112"/>
      <c r="J7" s="99"/>
      <c r="L7" s="113" t="s">
        <v>47</v>
      </c>
      <c r="M7" s="114"/>
      <c r="N7" s="114"/>
      <c r="O7" s="115"/>
      <c r="U7" s="1" t="s">
        <v>50</v>
      </c>
      <c r="V7" s="1" t="s">
        <v>49</v>
      </c>
      <c r="Y7" s="1">
        <f>'صفحه اول'!K14</f>
        <v>0</v>
      </c>
    </row>
    <row r="8" spans="1:33" x14ac:dyDescent="0.55000000000000004">
      <c r="A8" s="4"/>
      <c r="B8" s="5"/>
      <c r="C8" s="5"/>
      <c r="D8" s="5"/>
      <c r="E8" s="5"/>
      <c r="F8" s="5"/>
      <c r="G8" s="5"/>
      <c r="H8" s="22"/>
      <c r="I8" s="5"/>
      <c r="J8" s="6"/>
      <c r="K8" s="18" t="e">
        <f>'صفحه اول'!$Q$30</f>
        <v>#N/A</v>
      </c>
      <c r="L8" s="113" t="s">
        <v>48</v>
      </c>
      <c r="M8" s="114"/>
      <c r="N8" s="114"/>
      <c r="O8" s="115"/>
      <c r="U8" s="13"/>
      <c r="V8" s="14"/>
      <c r="Y8" s="1">
        <f>IF((A8&gt;0),1,0)</f>
        <v>0</v>
      </c>
      <c r="Z8" s="1">
        <f>IF((B8&gt;0),1,0)</f>
        <v>0</v>
      </c>
      <c r="AA8" s="1">
        <f>IF((C8&gt;0),1,0)</f>
        <v>0</v>
      </c>
      <c r="AB8" s="1">
        <f>IF((D8&gt;0),1,0)</f>
        <v>0</v>
      </c>
      <c r="AC8" s="1">
        <f>IF((ISTEXT(H8)),1,0)</f>
        <v>0</v>
      </c>
      <c r="AD8" s="1">
        <f>IF((ISTEXT(I8)),1,0)</f>
        <v>0</v>
      </c>
      <c r="AE8" s="3">
        <f>IF((J8&gt;0),1,0)</f>
        <v>0</v>
      </c>
      <c r="AF8" s="3">
        <f>SUM(Y8:AE8)</f>
        <v>0</v>
      </c>
    </row>
    <row r="9" spans="1:33" x14ac:dyDescent="0.55000000000000004">
      <c r="A9" s="4"/>
      <c r="B9" s="5"/>
      <c r="C9" s="5"/>
      <c r="D9" s="5"/>
      <c r="E9" s="5"/>
      <c r="F9" s="5"/>
      <c r="G9" s="5"/>
      <c r="H9" s="22"/>
      <c r="I9" s="5"/>
      <c r="J9" s="6"/>
      <c r="L9" s="113" t="s">
        <v>5</v>
      </c>
      <c r="M9" s="114"/>
      <c r="N9" s="114"/>
      <c r="O9" s="115"/>
      <c r="U9" s="13" t="str">
        <f>$L7</f>
        <v>ویزیت فوق تخصص</v>
      </c>
      <c r="V9" s="14"/>
      <c r="Y9" s="1">
        <f t="shared" ref="Y9:AB14" si="0">IF((A9&gt;0),1,0)</f>
        <v>0</v>
      </c>
      <c r="Z9" s="1">
        <f t="shared" si="0"/>
        <v>0</v>
      </c>
      <c r="AA9" s="1">
        <f t="shared" si="0"/>
        <v>0</v>
      </c>
      <c r="AB9" s="1">
        <f t="shared" si="0"/>
        <v>0</v>
      </c>
      <c r="AC9" s="1">
        <f t="shared" ref="AC9:AC27" si="1">IF((ISTEXT(H9)),1,0)</f>
        <v>0</v>
      </c>
      <c r="AD9" s="1">
        <f t="shared" ref="AD9:AD27" si="2">IF((ISTEXT(I9)),1,0)</f>
        <v>0</v>
      </c>
      <c r="AE9" s="3">
        <f t="shared" ref="AE9:AE14" si="3">IF((J9&gt;0),1,0)</f>
        <v>0</v>
      </c>
      <c r="AF9" s="3">
        <f t="shared" ref="AF9:AF14" si="4">SUM(Y9:AE9)</f>
        <v>0</v>
      </c>
      <c r="AG9" s="3">
        <f t="shared" ref="AG9:AG21" si="5">IF((I9=I$8),0,1)</f>
        <v>0</v>
      </c>
    </row>
    <row r="10" spans="1:33" x14ac:dyDescent="0.55000000000000004">
      <c r="A10" s="4"/>
      <c r="B10" s="5"/>
      <c r="C10" s="5"/>
      <c r="D10" s="5"/>
      <c r="E10" s="5"/>
      <c r="F10" s="5"/>
      <c r="G10" s="5"/>
      <c r="H10" s="22"/>
      <c r="I10" s="5"/>
      <c r="J10" s="6"/>
      <c r="L10" s="113" t="s">
        <v>13</v>
      </c>
      <c r="M10" s="114"/>
      <c r="N10" s="114"/>
      <c r="O10" s="115"/>
      <c r="U10" s="13" t="str">
        <f>$L6</f>
        <v>ویزیت متخصص</v>
      </c>
      <c r="V10" s="15"/>
      <c r="Y10" s="1">
        <f>IF((A10&gt;0),1,0)</f>
        <v>0</v>
      </c>
      <c r="Z10" s="1">
        <f>IF((B10&gt;0),1,0)</f>
        <v>0</v>
      </c>
      <c r="AA10" s="1">
        <f t="shared" si="0"/>
        <v>0</v>
      </c>
      <c r="AB10" s="1">
        <f t="shared" si="0"/>
        <v>0</v>
      </c>
      <c r="AC10" s="1">
        <f t="shared" si="1"/>
        <v>0</v>
      </c>
      <c r="AD10" s="1">
        <f t="shared" si="2"/>
        <v>0</v>
      </c>
      <c r="AE10" s="3">
        <f t="shared" si="3"/>
        <v>0</v>
      </c>
      <c r="AF10" s="3">
        <f t="shared" si="4"/>
        <v>0</v>
      </c>
      <c r="AG10" s="3">
        <f t="shared" si="5"/>
        <v>0</v>
      </c>
    </row>
    <row r="11" spans="1:33" x14ac:dyDescent="0.55000000000000004">
      <c r="A11" s="4"/>
      <c r="B11" s="5"/>
      <c r="C11" s="5"/>
      <c r="D11" s="5"/>
      <c r="E11" s="5"/>
      <c r="F11" s="5"/>
      <c r="G11" s="5"/>
      <c r="H11" s="22"/>
      <c r="I11" s="5"/>
      <c r="J11" s="6"/>
      <c r="L11" s="113" t="s">
        <v>14</v>
      </c>
      <c r="M11" s="114"/>
      <c r="N11" s="114"/>
      <c r="O11" s="115"/>
      <c r="U11" s="13" t="str">
        <f t="shared" ref="U11:U45" si="6">$L8</f>
        <v xml:space="preserve">ویزیت پزشک عمومی </v>
      </c>
      <c r="V11" s="15"/>
      <c r="Y11" s="1">
        <f t="shared" si="0"/>
        <v>0</v>
      </c>
      <c r="Z11" s="1">
        <f t="shared" si="0"/>
        <v>0</v>
      </c>
      <c r="AA11" s="1">
        <f t="shared" si="0"/>
        <v>0</v>
      </c>
      <c r="AB11" s="1">
        <f t="shared" si="0"/>
        <v>0</v>
      </c>
      <c r="AC11" s="1">
        <f t="shared" si="1"/>
        <v>0</v>
      </c>
      <c r="AD11" s="1">
        <f t="shared" si="2"/>
        <v>0</v>
      </c>
      <c r="AE11" s="3">
        <f t="shared" si="3"/>
        <v>0</v>
      </c>
      <c r="AF11" s="3">
        <f t="shared" si="4"/>
        <v>0</v>
      </c>
      <c r="AG11" s="3">
        <f t="shared" si="5"/>
        <v>0</v>
      </c>
    </row>
    <row r="12" spans="1:33" x14ac:dyDescent="0.55000000000000004">
      <c r="A12" s="4"/>
      <c r="B12" s="5"/>
      <c r="C12" s="5"/>
      <c r="D12" s="5"/>
      <c r="E12" s="5"/>
      <c r="F12" s="5"/>
      <c r="G12" s="5"/>
      <c r="H12" s="22"/>
      <c r="I12" s="5"/>
      <c r="J12" s="6"/>
      <c r="L12" s="113" t="s">
        <v>15</v>
      </c>
      <c r="M12" s="114"/>
      <c r="N12" s="114"/>
      <c r="O12" s="115"/>
      <c r="U12" s="13" t="str">
        <f t="shared" si="6"/>
        <v>دارو</v>
      </c>
      <c r="V12" s="15"/>
      <c r="Y12" s="1">
        <f t="shared" si="0"/>
        <v>0</v>
      </c>
      <c r="Z12" s="1">
        <f t="shared" si="0"/>
        <v>0</v>
      </c>
      <c r="AA12" s="1">
        <f t="shared" si="0"/>
        <v>0</v>
      </c>
      <c r="AB12" s="1">
        <f t="shared" si="0"/>
        <v>0</v>
      </c>
      <c r="AC12" s="1">
        <f t="shared" si="1"/>
        <v>0</v>
      </c>
      <c r="AD12" s="1">
        <f t="shared" si="2"/>
        <v>0</v>
      </c>
      <c r="AE12" s="3">
        <f t="shared" si="3"/>
        <v>0</v>
      </c>
      <c r="AF12" s="3">
        <f t="shared" si="4"/>
        <v>0</v>
      </c>
      <c r="AG12" s="3">
        <f t="shared" si="5"/>
        <v>0</v>
      </c>
    </row>
    <row r="13" spans="1:33" x14ac:dyDescent="0.55000000000000004">
      <c r="A13" s="4"/>
      <c r="B13" s="5"/>
      <c r="C13" s="5"/>
      <c r="D13" s="5"/>
      <c r="E13" s="5"/>
      <c r="F13" s="5"/>
      <c r="G13" s="5"/>
      <c r="H13" s="22"/>
      <c r="I13" s="5"/>
      <c r="J13" s="6"/>
      <c r="L13" s="113" t="s">
        <v>16</v>
      </c>
      <c r="M13" s="114"/>
      <c r="N13" s="114"/>
      <c r="O13" s="115"/>
      <c r="U13" s="13" t="str">
        <f t="shared" si="6"/>
        <v>آزمایش</v>
      </c>
      <c r="V13" s="15"/>
      <c r="Y13" s="1">
        <f t="shared" si="0"/>
        <v>0</v>
      </c>
      <c r="Z13" s="1">
        <f t="shared" si="0"/>
        <v>0</v>
      </c>
      <c r="AA13" s="1">
        <f t="shared" si="0"/>
        <v>0</v>
      </c>
      <c r="AB13" s="1">
        <f t="shared" si="0"/>
        <v>0</v>
      </c>
      <c r="AC13" s="1">
        <f t="shared" si="1"/>
        <v>0</v>
      </c>
      <c r="AD13" s="1">
        <f t="shared" si="2"/>
        <v>0</v>
      </c>
      <c r="AE13" s="3">
        <f t="shared" si="3"/>
        <v>0</v>
      </c>
      <c r="AF13" s="3">
        <f t="shared" si="4"/>
        <v>0</v>
      </c>
      <c r="AG13" s="3">
        <f t="shared" si="5"/>
        <v>0</v>
      </c>
    </row>
    <row r="14" spans="1:33" x14ac:dyDescent="0.55000000000000004">
      <c r="A14" s="4"/>
      <c r="B14" s="5"/>
      <c r="C14" s="5"/>
      <c r="D14" s="5"/>
      <c r="E14" s="5"/>
      <c r="F14" s="5"/>
      <c r="G14" s="5"/>
      <c r="H14" s="22"/>
      <c r="I14" s="5"/>
      <c r="J14" s="6"/>
      <c r="L14" s="113" t="s">
        <v>17</v>
      </c>
      <c r="M14" s="114"/>
      <c r="N14" s="114"/>
      <c r="O14" s="115"/>
      <c r="U14" s="13" t="str">
        <f t="shared" si="6"/>
        <v>سونو گرافی</v>
      </c>
      <c r="V14" s="15"/>
      <c r="Y14" s="1">
        <f t="shared" si="0"/>
        <v>0</v>
      </c>
      <c r="Z14" s="1">
        <f t="shared" si="0"/>
        <v>0</v>
      </c>
      <c r="AA14" s="1">
        <f t="shared" si="0"/>
        <v>0</v>
      </c>
      <c r="AB14" s="1">
        <f t="shared" si="0"/>
        <v>0</v>
      </c>
      <c r="AC14" s="1">
        <f t="shared" si="1"/>
        <v>0</v>
      </c>
      <c r="AD14" s="1">
        <f t="shared" si="2"/>
        <v>0</v>
      </c>
      <c r="AE14" s="3">
        <f t="shared" si="3"/>
        <v>0</v>
      </c>
      <c r="AF14" s="3">
        <f t="shared" si="4"/>
        <v>0</v>
      </c>
      <c r="AG14" s="3">
        <f t="shared" si="5"/>
        <v>0</v>
      </c>
    </row>
    <row r="15" spans="1:33" x14ac:dyDescent="0.55000000000000004">
      <c r="A15" s="4"/>
      <c r="B15" s="5"/>
      <c r="C15" s="5"/>
      <c r="D15" s="5"/>
      <c r="E15" s="5"/>
      <c r="F15" s="5"/>
      <c r="G15" s="5"/>
      <c r="H15" s="22"/>
      <c r="I15" s="5"/>
      <c r="J15" s="6"/>
      <c r="L15" s="113" t="s">
        <v>18</v>
      </c>
      <c r="M15" s="114"/>
      <c r="N15" s="114"/>
      <c r="O15" s="115"/>
      <c r="U15" s="13" t="str">
        <f t="shared" si="6"/>
        <v>بیمارستانی</v>
      </c>
      <c r="V15" s="15"/>
      <c r="Y15" s="1">
        <f t="shared" ref="Y15:Y27" si="7">IF((A15&gt;0),1,0)</f>
        <v>0</v>
      </c>
      <c r="Z15" s="1">
        <f t="shared" ref="Z15:Z27" si="8">IF((B15&gt;0),1,0)</f>
        <v>0</v>
      </c>
      <c r="AA15" s="1">
        <f t="shared" ref="AA15:AA27" si="9">IF((C15&gt;0),1,0)</f>
        <v>0</v>
      </c>
      <c r="AB15" s="1">
        <f t="shared" ref="AB15:AB27" si="10">IF((D15&gt;0),1,0)</f>
        <v>0</v>
      </c>
      <c r="AC15" s="1">
        <f t="shared" si="1"/>
        <v>0</v>
      </c>
      <c r="AD15" s="1">
        <f t="shared" si="2"/>
        <v>0</v>
      </c>
      <c r="AE15" s="3">
        <f t="shared" ref="AE15:AE27" si="11">IF((J15&gt;0),1,0)</f>
        <v>0</v>
      </c>
      <c r="AF15" s="3">
        <f t="shared" ref="AF15:AF27" si="12">SUM(Y15:AE15)</f>
        <v>0</v>
      </c>
      <c r="AG15" s="3">
        <f t="shared" si="5"/>
        <v>0</v>
      </c>
    </row>
    <row r="16" spans="1:33" x14ac:dyDescent="0.55000000000000004">
      <c r="A16" s="4"/>
      <c r="B16" s="5"/>
      <c r="C16" s="5"/>
      <c r="D16" s="5"/>
      <c r="E16" s="5"/>
      <c r="F16" s="5"/>
      <c r="G16" s="5"/>
      <c r="H16" s="22"/>
      <c r="I16" s="5"/>
      <c r="J16" s="6"/>
      <c r="L16" s="113" t="s">
        <v>19</v>
      </c>
      <c r="M16" s="114"/>
      <c r="N16" s="114"/>
      <c r="O16" s="115"/>
      <c r="U16" s="13" t="str">
        <f t="shared" si="6"/>
        <v>هزینه های دندان</v>
      </c>
      <c r="V16" s="15"/>
      <c r="Y16" s="1">
        <f t="shared" si="7"/>
        <v>0</v>
      </c>
      <c r="Z16" s="1">
        <f t="shared" si="8"/>
        <v>0</v>
      </c>
      <c r="AA16" s="1">
        <f t="shared" si="9"/>
        <v>0</v>
      </c>
      <c r="AB16" s="1">
        <f t="shared" si="10"/>
        <v>0</v>
      </c>
      <c r="AC16" s="1">
        <f t="shared" si="1"/>
        <v>0</v>
      </c>
      <c r="AD16" s="1">
        <f t="shared" si="2"/>
        <v>0</v>
      </c>
      <c r="AE16" s="3">
        <f t="shared" si="11"/>
        <v>0</v>
      </c>
      <c r="AF16" s="3">
        <f t="shared" si="12"/>
        <v>0</v>
      </c>
      <c r="AG16" s="3">
        <f t="shared" si="5"/>
        <v>0</v>
      </c>
    </row>
    <row r="17" spans="1:33" x14ac:dyDescent="0.55000000000000004">
      <c r="A17" s="4"/>
      <c r="B17" s="5"/>
      <c r="C17" s="5"/>
      <c r="D17" s="5"/>
      <c r="E17" s="5"/>
      <c r="F17" s="5"/>
      <c r="G17" s="5"/>
      <c r="H17" s="22"/>
      <c r="I17" s="5"/>
      <c r="J17" s="6"/>
      <c r="L17" s="113" t="s">
        <v>20</v>
      </c>
      <c r="M17" s="114"/>
      <c r="N17" s="114"/>
      <c r="O17" s="115"/>
      <c r="U17" s="13" t="str">
        <f t="shared" si="6"/>
        <v>MRI</v>
      </c>
      <c r="V17" s="15"/>
      <c r="Y17" s="1">
        <f t="shared" si="7"/>
        <v>0</v>
      </c>
      <c r="Z17" s="1">
        <f t="shared" si="8"/>
        <v>0</v>
      </c>
      <c r="AA17" s="1">
        <f t="shared" si="9"/>
        <v>0</v>
      </c>
      <c r="AB17" s="1">
        <f t="shared" si="10"/>
        <v>0</v>
      </c>
      <c r="AC17" s="1">
        <f t="shared" si="1"/>
        <v>0</v>
      </c>
      <c r="AD17" s="1">
        <f t="shared" si="2"/>
        <v>0</v>
      </c>
      <c r="AE17" s="3">
        <f t="shared" si="11"/>
        <v>0</v>
      </c>
      <c r="AF17" s="3">
        <f t="shared" si="12"/>
        <v>0</v>
      </c>
      <c r="AG17" s="3">
        <f t="shared" si="5"/>
        <v>0</v>
      </c>
    </row>
    <row r="18" spans="1:33" x14ac:dyDescent="0.55000000000000004">
      <c r="A18" s="4"/>
      <c r="B18" s="5"/>
      <c r="C18" s="5"/>
      <c r="D18" s="5"/>
      <c r="E18" s="5"/>
      <c r="F18" s="5"/>
      <c r="G18" s="5"/>
      <c r="H18" s="22"/>
      <c r="I18" s="5"/>
      <c r="J18" s="6"/>
      <c r="L18" s="113" t="s">
        <v>8</v>
      </c>
      <c r="M18" s="114"/>
      <c r="N18" s="114"/>
      <c r="O18" s="115"/>
      <c r="U18" s="13" t="str">
        <f t="shared" si="6"/>
        <v>CTI(سی تی اسکن)</v>
      </c>
      <c r="V18" s="15"/>
      <c r="Y18" s="1">
        <f t="shared" si="7"/>
        <v>0</v>
      </c>
      <c r="Z18" s="1">
        <f t="shared" si="8"/>
        <v>0</v>
      </c>
      <c r="AA18" s="1">
        <f t="shared" si="9"/>
        <v>0</v>
      </c>
      <c r="AB18" s="1">
        <f t="shared" si="10"/>
        <v>0</v>
      </c>
      <c r="AC18" s="1">
        <f t="shared" si="1"/>
        <v>0</v>
      </c>
      <c r="AD18" s="1">
        <f t="shared" si="2"/>
        <v>0</v>
      </c>
      <c r="AE18" s="3">
        <f t="shared" si="11"/>
        <v>0</v>
      </c>
      <c r="AF18" s="3">
        <f t="shared" si="12"/>
        <v>0</v>
      </c>
      <c r="AG18" s="3">
        <f t="shared" si="5"/>
        <v>0</v>
      </c>
    </row>
    <row r="19" spans="1:33" x14ac:dyDescent="0.55000000000000004">
      <c r="A19" s="4"/>
      <c r="B19" s="5"/>
      <c r="C19" s="5"/>
      <c r="D19" s="5"/>
      <c r="E19" s="5"/>
      <c r="F19" s="5"/>
      <c r="G19" s="5"/>
      <c r="H19" s="22"/>
      <c r="I19" s="5"/>
      <c r="J19" s="6"/>
      <c r="L19" s="113" t="s">
        <v>22</v>
      </c>
      <c r="M19" s="114"/>
      <c r="N19" s="114"/>
      <c r="O19" s="115"/>
      <c r="U19" s="13" t="str">
        <f t="shared" si="6"/>
        <v xml:space="preserve">رادیولوژی </v>
      </c>
      <c r="V19" s="15"/>
      <c r="Y19" s="1">
        <f t="shared" si="7"/>
        <v>0</v>
      </c>
      <c r="Z19" s="1">
        <f t="shared" si="8"/>
        <v>0</v>
      </c>
      <c r="AA19" s="1">
        <f t="shared" si="9"/>
        <v>0</v>
      </c>
      <c r="AB19" s="1">
        <f t="shared" si="10"/>
        <v>0</v>
      </c>
      <c r="AC19" s="1">
        <f t="shared" si="1"/>
        <v>0</v>
      </c>
      <c r="AD19" s="1">
        <f t="shared" si="2"/>
        <v>0</v>
      </c>
      <c r="AE19" s="3">
        <f t="shared" si="11"/>
        <v>0</v>
      </c>
      <c r="AF19" s="3">
        <f t="shared" si="12"/>
        <v>0</v>
      </c>
      <c r="AG19" s="3">
        <f t="shared" si="5"/>
        <v>0</v>
      </c>
    </row>
    <row r="20" spans="1:33" x14ac:dyDescent="0.55000000000000004">
      <c r="A20" s="4"/>
      <c r="B20" s="5"/>
      <c r="C20" s="5"/>
      <c r="D20" s="5"/>
      <c r="E20" s="5"/>
      <c r="F20" s="5"/>
      <c r="G20" s="5"/>
      <c r="H20" s="22"/>
      <c r="I20" s="5"/>
      <c r="J20" s="6"/>
      <c r="L20" s="113" t="s">
        <v>9</v>
      </c>
      <c r="M20" s="114"/>
      <c r="N20" s="114"/>
      <c r="O20" s="115"/>
      <c r="U20" s="13" t="str">
        <f t="shared" si="6"/>
        <v>اکو قلب</v>
      </c>
      <c r="V20" s="16"/>
      <c r="Y20" s="1">
        <f t="shared" si="7"/>
        <v>0</v>
      </c>
      <c r="Z20" s="1">
        <f t="shared" si="8"/>
        <v>0</v>
      </c>
      <c r="AA20" s="1">
        <f t="shared" si="9"/>
        <v>0</v>
      </c>
      <c r="AB20" s="1">
        <f t="shared" si="10"/>
        <v>0</v>
      </c>
      <c r="AC20" s="1">
        <f t="shared" si="1"/>
        <v>0</v>
      </c>
      <c r="AD20" s="1">
        <f t="shared" si="2"/>
        <v>0</v>
      </c>
      <c r="AE20" s="3">
        <f t="shared" si="11"/>
        <v>0</v>
      </c>
      <c r="AF20" s="3">
        <f t="shared" si="12"/>
        <v>0</v>
      </c>
      <c r="AG20" s="3">
        <f t="shared" si="5"/>
        <v>0</v>
      </c>
    </row>
    <row r="21" spans="1:33" x14ac:dyDescent="0.55000000000000004">
      <c r="A21" s="4"/>
      <c r="B21" s="5"/>
      <c r="C21" s="5"/>
      <c r="D21" s="5"/>
      <c r="E21" s="5"/>
      <c r="F21" s="5"/>
      <c r="G21" s="5"/>
      <c r="H21" s="22"/>
      <c r="I21" s="5"/>
      <c r="J21" s="6"/>
      <c r="L21" s="113" t="s">
        <v>23</v>
      </c>
      <c r="M21" s="114"/>
      <c r="N21" s="114"/>
      <c r="O21" s="115"/>
      <c r="U21" s="13" t="str">
        <f t="shared" si="6"/>
        <v>تزریقات</v>
      </c>
      <c r="V21" s="16"/>
      <c r="Y21" s="1">
        <f t="shared" si="7"/>
        <v>0</v>
      </c>
      <c r="Z21" s="1">
        <f t="shared" si="8"/>
        <v>0</v>
      </c>
      <c r="AA21" s="1">
        <f t="shared" si="9"/>
        <v>0</v>
      </c>
      <c r="AB21" s="1">
        <f t="shared" si="10"/>
        <v>0</v>
      </c>
      <c r="AC21" s="1">
        <f t="shared" si="1"/>
        <v>0</v>
      </c>
      <c r="AD21" s="1">
        <f t="shared" si="2"/>
        <v>0</v>
      </c>
      <c r="AE21" s="3">
        <f t="shared" si="11"/>
        <v>0</v>
      </c>
      <c r="AF21" s="3">
        <f t="shared" si="12"/>
        <v>0</v>
      </c>
      <c r="AG21" s="3">
        <f t="shared" si="5"/>
        <v>0</v>
      </c>
    </row>
    <row r="22" spans="1:33" x14ac:dyDescent="0.55000000000000004">
      <c r="L22" s="113" t="s">
        <v>21</v>
      </c>
      <c r="M22" s="114"/>
      <c r="N22" s="114"/>
      <c r="O22" s="115"/>
      <c r="U22" s="13" t="str">
        <f t="shared" si="6"/>
        <v>نوارقلب</v>
      </c>
      <c r="Y22" s="1">
        <f t="shared" si="7"/>
        <v>0</v>
      </c>
      <c r="Z22" s="1">
        <f t="shared" si="8"/>
        <v>0</v>
      </c>
      <c r="AA22" s="1">
        <f t="shared" si="9"/>
        <v>0</v>
      </c>
      <c r="AB22" s="1">
        <f t="shared" si="10"/>
        <v>0</v>
      </c>
      <c r="AC22" s="1">
        <f t="shared" si="1"/>
        <v>0</v>
      </c>
      <c r="AD22" s="1">
        <f t="shared" si="2"/>
        <v>0</v>
      </c>
      <c r="AE22" s="3">
        <f t="shared" si="11"/>
        <v>0</v>
      </c>
      <c r="AF22" s="3">
        <f t="shared" si="12"/>
        <v>0</v>
      </c>
    </row>
    <row r="23" spans="1:33" x14ac:dyDescent="0.55000000000000004">
      <c r="L23" s="113" t="s">
        <v>24</v>
      </c>
      <c r="M23" s="114"/>
      <c r="N23" s="114"/>
      <c r="O23" s="115"/>
      <c r="U23" s="13" t="str">
        <f t="shared" si="6"/>
        <v>عینک</v>
      </c>
      <c r="Y23" s="1">
        <f t="shared" si="7"/>
        <v>0</v>
      </c>
      <c r="Z23" s="1">
        <f t="shared" si="8"/>
        <v>0</v>
      </c>
      <c r="AA23" s="1">
        <f t="shared" si="9"/>
        <v>0</v>
      </c>
      <c r="AB23" s="1">
        <f t="shared" si="10"/>
        <v>0</v>
      </c>
      <c r="AC23" s="1">
        <f t="shared" si="1"/>
        <v>0</v>
      </c>
      <c r="AD23" s="1">
        <f t="shared" si="2"/>
        <v>0</v>
      </c>
      <c r="AE23" s="3">
        <f t="shared" si="11"/>
        <v>0</v>
      </c>
      <c r="AF23" s="3">
        <f t="shared" si="12"/>
        <v>0</v>
      </c>
    </row>
    <row r="24" spans="1:33" x14ac:dyDescent="0.55000000000000004">
      <c r="L24" s="113" t="s">
        <v>25</v>
      </c>
      <c r="M24" s="114"/>
      <c r="N24" s="114"/>
      <c r="O24" s="115"/>
      <c r="U24" s="13" t="str">
        <f t="shared" si="6"/>
        <v>سرپایی</v>
      </c>
      <c r="Y24" s="1">
        <f t="shared" si="7"/>
        <v>0</v>
      </c>
      <c r="Z24" s="1">
        <f t="shared" si="8"/>
        <v>0</v>
      </c>
      <c r="AA24" s="1">
        <f t="shared" si="9"/>
        <v>0</v>
      </c>
      <c r="AB24" s="1">
        <f t="shared" si="10"/>
        <v>0</v>
      </c>
      <c r="AC24" s="1">
        <f t="shared" si="1"/>
        <v>0</v>
      </c>
      <c r="AD24" s="1">
        <f t="shared" si="2"/>
        <v>0</v>
      </c>
      <c r="AE24" s="3">
        <f t="shared" si="11"/>
        <v>0</v>
      </c>
      <c r="AF24" s="3">
        <f t="shared" si="12"/>
        <v>0</v>
      </c>
    </row>
    <row r="25" spans="1:33" x14ac:dyDescent="0.55000000000000004">
      <c r="L25" s="113" t="s">
        <v>26</v>
      </c>
      <c r="M25" s="114"/>
      <c r="N25" s="114"/>
      <c r="O25" s="115"/>
      <c r="U25" s="13" t="str">
        <f t="shared" si="6"/>
        <v>گچ گیری</v>
      </c>
      <c r="Y25" s="1">
        <f t="shared" si="7"/>
        <v>0</v>
      </c>
      <c r="Z25" s="1">
        <f t="shared" si="8"/>
        <v>0</v>
      </c>
      <c r="AA25" s="1">
        <f t="shared" si="9"/>
        <v>0</v>
      </c>
      <c r="AB25" s="1">
        <f t="shared" si="10"/>
        <v>0</v>
      </c>
      <c r="AC25" s="1">
        <f t="shared" si="1"/>
        <v>0</v>
      </c>
      <c r="AD25" s="1">
        <f t="shared" si="2"/>
        <v>0</v>
      </c>
      <c r="AE25" s="3">
        <f t="shared" si="11"/>
        <v>0</v>
      </c>
      <c r="AF25" s="3">
        <f t="shared" si="12"/>
        <v>0</v>
      </c>
    </row>
    <row r="26" spans="1:33" x14ac:dyDescent="0.55000000000000004">
      <c r="L26" s="113" t="s">
        <v>27</v>
      </c>
      <c r="M26" s="114"/>
      <c r="N26" s="114"/>
      <c r="O26" s="115"/>
      <c r="U26" s="13" t="str">
        <f t="shared" si="6"/>
        <v>ادیو متری</v>
      </c>
      <c r="Y26" s="1">
        <f t="shared" si="7"/>
        <v>0</v>
      </c>
      <c r="Z26" s="1">
        <f t="shared" si="8"/>
        <v>0</v>
      </c>
      <c r="AA26" s="1">
        <f t="shared" si="9"/>
        <v>0</v>
      </c>
      <c r="AB26" s="1">
        <f t="shared" si="10"/>
        <v>0</v>
      </c>
      <c r="AC26" s="1">
        <f t="shared" si="1"/>
        <v>0</v>
      </c>
      <c r="AD26" s="1">
        <f t="shared" si="2"/>
        <v>0</v>
      </c>
      <c r="AE26" s="3">
        <f t="shared" si="11"/>
        <v>0</v>
      </c>
      <c r="AF26" s="3">
        <f t="shared" si="12"/>
        <v>0</v>
      </c>
    </row>
    <row r="27" spans="1:33" x14ac:dyDescent="0.55000000000000004">
      <c r="L27" s="113" t="s">
        <v>28</v>
      </c>
      <c r="M27" s="114"/>
      <c r="N27" s="114"/>
      <c r="O27" s="115"/>
      <c r="U27" s="13" t="str">
        <f t="shared" si="6"/>
        <v>اپتومتری</v>
      </c>
      <c r="Y27" s="1">
        <f t="shared" si="7"/>
        <v>0</v>
      </c>
      <c r="Z27" s="1">
        <f t="shared" si="8"/>
        <v>0</v>
      </c>
      <c r="AA27" s="1">
        <f t="shared" si="9"/>
        <v>0</v>
      </c>
      <c r="AB27" s="1">
        <f t="shared" si="10"/>
        <v>0</v>
      </c>
      <c r="AC27" s="1">
        <f t="shared" si="1"/>
        <v>0</v>
      </c>
      <c r="AD27" s="1">
        <f t="shared" si="2"/>
        <v>0</v>
      </c>
      <c r="AE27" s="3">
        <f t="shared" si="11"/>
        <v>0</v>
      </c>
      <c r="AF27" s="3">
        <f t="shared" si="12"/>
        <v>0</v>
      </c>
    </row>
    <row r="28" spans="1:33" x14ac:dyDescent="0.55000000000000004">
      <c r="L28" s="113" t="s">
        <v>29</v>
      </c>
      <c r="M28" s="114"/>
      <c r="N28" s="114"/>
      <c r="O28" s="115"/>
      <c r="U28" s="13" t="str">
        <f t="shared" si="6"/>
        <v>فیزیوترابی</v>
      </c>
    </row>
    <row r="29" spans="1:33" x14ac:dyDescent="0.55000000000000004">
      <c r="L29" s="113" t="s">
        <v>30</v>
      </c>
      <c r="M29" s="114"/>
      <c r="N29" s="114"/>
      <c r="O29" s="115"/>
      <c r="U29" s="13" t="str">
        <f t="shared" si="6"/>
        <v>گفتار درمانی</v>
      </c>
    </row>
    <row r="30" spans="1:33" x14ac:dyDescent="0.55000000000000004">
      <c r="L30" s="113" t="s">
        <v>31</v>
      </c>
      <c r="M30" s="114"/>
      <c r="N30" s="114"/>
      <c r="O30" s="115"/>
      <c r="U30" s="13" t="str">
        <f t="shared" si="6"/>
        <v>کاردرمانی</v>
      </c>
    </row>
    <row r="31" spans="1:33" x14ac:dyDescent="0.55000000000000004">
      <c r="L31" s="113" t="s">
        <v>32</v>
      </c>
      <c r="M31" s="114"/>
      <c r="N31" s="114"/>
      <c r="O31" s="115"/>
      <c r="U31" s="13" t="str">
        <f t="shared" si="6"/>
        <v>نوارعصب</v>
      </c>
    </row>
    <row r="32" spans="1:33" x14ac:dyDescent="0.55000000000000004">
      <c r="L32" s="113" t="s">
        <v>33</v>
      </c>
      <c r="M32" s="114"/>
      <c r="N32" s="114"/>
      <c r="O32" s="115"/>
      <c r="U32" s="13" t="str">
        <f t="shared" si="6"/>
        <v>ختنه</v>
      </c>
    </row>
    <row r="33" spans="12:21" x14ac:dyDescent="0.55000000000000004">
      <c r="L33" s="113" t="s">
        <v>34</v>
      </c>
      <c r="M33" s="114"/>
      <c r="N33" s="114"/>
      <c r="O33" s="115"/>
      <c r="U33" s="13" t="str">
        <f t="shared" si="6"/>
        <v>آندوسکپی</v>
      </c>
    </row>
    <row r="34" spans="12:21" x14ac:dyDescent="0.55000000000000004">
      <c r="L34" s="113" t="s">
        <v>35</v>
      </c>
      <c r="M34" s="114"/>
      <c r="N34" s="114"/>
      <c r="O34" s="115"/>
      <c r="U34" s="13" t="str">
        <f t="shared" si="6"/>
        <v>هولتر قلب</v>
      </c>
    </row>
    <row r="35" spans="12:21" x14ac:dyDescent="0.55000000000000004">
      <c r="L35" s="113" t="s">
        <v>36</v>
      </c>
      <c r="M35" s="114"/>
      <c r="N35" s="114"/>
      <c r="O35" s="115"/>
      <c r="U35" s="13" t="str">
        <f t="shared" si="6"/>
        <v>آنژو قلب</v>
      </c>
    </row>
    <row r="36" spans="12:21" x14ac:dyDescent="0.55000000000000004">
      <c r="L36" s="113" t="s">
        <v>37</v>
      </c>
      <c r="M36" s="114"/>
      <c r="N36" s="114"/>
      <c r="O36" s="115"/>
      <c r="U36" s="13" t="str">
        <f t="shared" si="6"/>
        <v>اسکن</v>
      </c>
    </row>
    <row r="37" spans="12:21" x14ac:dyDescent="0.55000000000000004">
      <c r="L37" s="113" t="s">
        <v>84</v>
      </c>
      <c r="M37" s="114"/>
      <c r="N37" s="114"/>
      <c r="O37" s="115"/>
      <c r="U37" s="13" t="str">
        <f t="shared" si="6"/>
        <v>شستشوی گوش</v>
      </c>
    </row>
    <row r="38" spans="12:21" x14ac:dyDescent="0.55000000000000004">
      <c r="L38" s="119" t="s">
        <v>94</v>
      </c>
      <c r="M38" s="120"/>
      <c r="N38" s="120"/>
      <c r="O38" s="121"/>
      <c r="U38" s="13" t="str">
        <f t="shared" si="6"/>
        <v>نوار مغز</v>
      </c>
    </row>
    <row r="39" spans="12:21" x14ac:dyDescent="0.55000000000000004">
      <c r="L39" s="119"/>
      <c r="M39" s="120"/>
      <c r="N39" s="120"/>
      <c r="O39" s="121"/>
      <c r="U39" s="13" t="str">
        <f t="shared" si="6"/>
        <v>تست ورزش</v>
      </c>
    </row>
    <row r="40" spans="12:21" x14ac:dyDescent="0.55000000000000004">
      <c r="L40" s="119"/>
      <c r="M40" s="120"/>
      <c r="N40" s="120"/>
      <c r="O40" s="121"/>
      <c r="U40" s="13" t="str">
        <f t="shared" si="6"/>
        <v>ms</v>
      </c>
    </row>
    <row r="41" spans="12:21" x14ac:dyDescent="0.55000000000000004">
      <c r="L41" s="119"/>
      <c r="M41" s="120"/>
      <c r="N41" s="120"/>
      <c r="O41" s="121"/>
      <c r="U41" s="13" t="str">
        <f t="shared" si="6"/>
        <v>کلونوسکوپی</v>
      </c>
    </row>
    <row r="42" spans="12:21" x14ac:dyDescent="0.55000000000000004">
      <c r="L42" s="119"/>
      <c r="M42" s="120"/>
      <c r="N42" s="120"/>
      <c r="O42" s="121"/>
      <c r="U42" s="13">
        <f t="shared" si="6"/>
        <v>0</v>
      </c>
    </row>
    <row r="43" spans="12:21" x14ac:dyDescent="0.55000000000000004">
      <c r="L43" s="122"/>
      <c r="M43" s="122"/>
      <c r="N43" s="122"/>
      <c r="O43" s="122"/>
      <c r="U43" s="13">
        <f t="shared" si="6"/>
        <v>0</v>
      </c>
    </row>
    <row r="44" spans="12:21" x14ac:dyDescent="0.55000000000000004">
      <c r="U44" s="13">
        <f t="shared" si="6"/>
        <v>0</v>
      </c>
    </row>
    <row r="45" spans="12:21" x14ac:dyDescent="0.55000000000000004">
      <c r="U45" s="13">
        <f t="shared" si="6"/>
        <v>0</v>
      </c>
    </row>
  </sheetData>
  <dataConsolidate/>
  <mergeCells count="46">
    <mergeCell ref="L41:O41"/>
    <mergeCell ref="L42:O42"/>
    <mergeCell ref="L43:O43"/>
    <mergeCell ref="A1:J2"/>
    <mergeCell ref="L35:O35"/>
    <mergeCell ref="L36:O36"/>
    <mergeCell ref="L37:O37"/>
    <mergeCell ref="L38:O38"/>
    <mergeCell ref="L39:O39"/>
    <mergeCell ref="L40:O40"/>
    <mergeCell ref="L29:O29"/>
    <mergeCell ref="L30:O30"/>
    <mergeCell ref="L31:O31"/>
    <mergeCell ref="L32:O32"/>
    <mergeCell ref="L33:O33"/>
    <mergeCell ref="L34:O34"/>
    <mergeCell ref="L28:O28"/>
    <mergeCell ref="L17:O17"/>
    <mergeCell ref="L18:O18"/>
    <mergeCell ref="L19:O19"/>
    <mergeCell ref="L20:O20"/>
    <mergeCell ref="L21:O21"/>
    <mergeCell ref="L22:O22"/>
    <mergeCell ref="L23:O23"/>
    <mergeCell ref="L24:O24"/>
    <mergeCell ref="L25:O25"/>
    <mergeCell ref="L26:O26"/>
    <mergeCell ref="L27:O27"/>
    <mergeCell ref="L16:O16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  <mergeCell ref="J5:J7"/>
    <mergeCell ref="A5:A7"/>
    <mergeCell ref="B5:D6"/>
    <mergeCell ref="E5:G6"/>
    <mergeCell ref="H5:H7"/>
    <mergeCell ref="I5:I7"/>
  </mergeCells>
  <conditionalFormatting sqref="L38:O42">
    <cfRule type="containsBlanks" dxfId="3" priority="1">
      <formula>LEN(TRIM(L38))=0</formula>
    </cfRule>
  </conditionalFormatting>
  <dataValidations count="8">
    <dataValidation type="custom" allowBlank="1" showInputMessage="1" showErrorMessage="1" error="یکی از ستون های سطر قبل ناقص تکمیل شده است.لطفا تکمیل نمایید." sqref="A9:A21 E9:G17 E19:G19 E21:G21">
      <formula1>$AF8=7</formula1>
    </dataValidation>
    <dataValidation type="list" allowBlank="1" showInputMessage="1" showErrorMessage="1" sqref="J3">
      <formula1>list12</formula1>
    </dataValidation>
    <dataValidation type="list" allowBlank="1" showInputMessage="1" showErrorMessage="1" errorTitle="مشخصات شما ناقص ثبت شده است." error="لطفا روی خانه کلیک نمایید و از لیست مربوطه انتخاب نمایید در صورتی که عنوان مورد نظر شما موجود نمی باشد می توانید در پایین لیست  خدمات که کنار جدول می باشد اضافه نموده و سپس استفاده نمایید" sqref="H8:H21">
      <formula1>list5</formula1>
    </dataValidation>
    <dataValidation type="custom" allowBlank="1" showInputMessage="1" showErrorMessage="1" errorTitle="مشخصات صفحه قبل ناقص می باشد." error="لطفا روی گزینه مشخصات کلیک نموده و به صحفه قبل مراجعه و نسبت به تکمیل اطلاعات اقدام نمایید." sqref="A8 E8:G8 E18:G18 E20:G20">
      <formula1>$K$8=1</formula1>
    </dataValidation>
    <dataValidation type="custom" allowBlank="1" showInputMessage="1" showErrorMessage="1" errorTitle="مشخصات صفحه قبل ناقص می باشد." error="لطفا روی گزینه مشخصات کلیک نموده و نسبت به تکمیل آن اقدام نمایید." sqref="J8:J21">
      <formula1>$K$8=1</formula1>
    </dataValidation>
    <dataValidation type="list" allowBlank="1" showInputMessage="1" showErrorMessage="1" errorTitle="مشخصات شما ناقص ثبت شده است." error="نام ایشان در لیست نمی باشد لطفا با کلیک روی گزینه مشخصات به صفحه اول رفته و نام ایشان را به افراد تحت تکفل خود اضافه نمایید." sqref="I8:I21">
      <formula1>list13</formula1>
    </dataValidation>
    <dataValidation type="custom" allowBlank="1" showInputMessage="1" showErrorMessage="1" error="سطر قبل ناقص تکمیل شده است. لطفا تکمیل نمایید." sqref="B9:B21">
      <formula1>AF8=7</formula1>
    </dataValidation>
    <dataValidation type="custom" allowBlank="1" showInputMessage="1" showErrorMessage="1" error="هر فایل برای یک نفر می باشد لذا فاکتور سطر قبل را در فایل جداگانه ارائه نمایید." sqref="C10:C21">
      <formula1>AG9=0</formula1>
    </dataValidation>
  </dataValidations>
  <pageMargins left="0.33" right="0.33" top="0.34" bottom="0.32" header="0.16" footer="0.17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41"/>
  <sheetViews>
    <sheetView rightToLeft="1" tabSelected="1" zoomScale="85" zoomScaleNormal="85" workbookViewId="0">
      <selection activeCell="F4" sqref="F4:G4"/>
    </sheetView>
  </sheetViews>
  <sheetFormatPr defaultColWidth="8.75" defaultRowHeight="21" x14ac:dyDescent="0.6"/>
  <cols>
    <col min="1" max="1" width="0.375" style="24" customWidth="1"/>
    <col min="2" max="10" width="9.75" style="24" customWidth="1"/>
    <col min="11" max="11" width="4.125" style="24" customWidth="1"/>
    <col min="12" max="16384" width="8.75" style="24"/>
  </cols>
  <sheetData>
    <row r="3" spans="2:10" ht="21.75" thickBot="1" x14ac:dyDescent="0.65"/>
    <row r="4" spans="2:10" ht="21.75" thickTop="1" x14ac:dyDescent="0.6">
      <c r="B4" s="38" t="s">
        <v>52</v>
      </c>
      <c r="C4" s="168" t="s">
        <v>95</v>
      </c>
      <c r="D4" s="168"/>
      <c r="E4" s="41" t="s">
        <v>93</v>
      </c>
      <c r="F4" s="169">
        <f>'صفحه اول'!G13</f>
        <v>0</v>
      </c>
      <c r="G4" s="170"/>
      <c r="H4" s="44" t="s">
        <v>82</v>
      </c>
      <c r="I4" s="148">
        <f>'صفحه اول'!G15</f>
        <v>0</v>
      </c>
      <c r="J4" s="149"/>
    </row>
    <row r="5" spans="2:10" x14ac:dyDescent="0.6">
      <c r="B5" s="39" t="s">
        <v>62</v>
      </c>
      <c r="C5" s="172">
        <f>'صفحه اول'!G11</f>
        <v>0</v>
      </c>
      <c r="D5" s="172"/>
      <c r="E5" s="42" t="s">
        <v>79</v>
      </c>
      <c r="F5" s="173">
        <f>VLOOKUP(C6,'صفحه اول'!B32:I44,6,0)</f>
        <v>0</v>
      </c>
      <c r="G5" s="173"/>
      <c r="H5" s="46" t="s">
        <v>70</v>
      </c>
      <c r="I5" s="34"/>
      <c r="J5" s="25"/>
    </row>
    <row r="6" spans="2:10" ht="21.75" thickBot="1" x14ac:dyDescent="0.65">
      <c r="B6" s="40" t="s">
        <v>63</v>
      </c>
      <c r="C6" s="126">
        <f>'سیاهه (2)'!I8</f>
        <v>0</v>
      </c>
      <c r="D6" s="126"/>
      <c r="E6" s="43" t="s">
        <v>64</v>
      </c>
      <c r="F6" s="127"/>
      <c r="G6" s="127"/>
      <c r="H6" s="45" t="s">
        <v>57</v>
      </c>
      <c r="I6" s="137">
        <f>'صفحه اول'!G14</f>
        <v>0</v>
      </c>
      <c r="J6" s="138"/>
    </row>
    <row r="7" spans="2:10" ht="16.899999999999999" customHeight="1" thickTop="1" thickBot="1" x14ac:dyDescent="0.65">
      <c r="I7" s="147" t="s">
        <v>81</v>
      </c>
      <c r="J7" s="147"/>
    </row>
    <row r="8" spans="2:10" ht="19.5" customHeight="1" x14ac:dyDescent="0.6">
      <c r="B8" s="143" t="s">
        <v>65</v>
      </c>
      <c r="C8" s="144"/>
      <c r="D8" s="32">
        <f>'سیاهه (2)'!H8</f>
        <v>0</v>
      </c>
      <c r="E8" s="35">
        <f>'سیاهه (2)'!H9</f>
        <v>0</v>
      </c>
      <c r="F8" s="32">
        <f>'سیاهه (2)'!H10</f>
        <v>0</v>
      </c>
      <c r="G8" s="35">
        <f>'سیاهه (2)'!H11</f>
        <v>0</v>
      </c>
      <c r="H8" s="32">
        <f>'سیاهه (2)'!H12</f>
        <v>0</v>
      </c>
      <c r="I8" s="35">
        <f>'سیاهه (2)'!H13</f>
        <v>0</v>
      </c>
      <c r="J8" s="33">
        <f>'سیاهه (2)'!H14</f>
        <v>0</v>
      </c>
    </row>
    <row r="9" spans="2:10" s="79" customFormat="1" ht="15" customHeight="1" x14ac:dyDescent="0.2">
      <c r="B9" s="133" t="s">
        <v>92</v>
      </c>
      <c r="C9" s="134"/>
      <c r="D9" s="80">
        <f>D35</f>
        <v>0</v>
      </c>
      <c r="E9" s="81">
        <f t="shared" ref="E9:J9" si="0">E35</f>
        <v>0</v>
      </c>
      <c r="F9" s="80">
        <f t="shared" si="0"/>
        <v>0</v>
      </c>
      <c r="G9" s="81">
        <f t="shared" si="0"/>
        <v>0</v>
      </c>
      <c r="H9" s="80">
        <f t="shared" si="0"/>
        <v>0</v>
      </c>
      <c r="I9" s="81">
        <f t="shared" si="0"/>
        <v>0</v>
      </c>
      <c r="J9" s="82">
        <f t="shared" si="0"/>
        <v>0</v>
      </c>
    </row>
    <row r="10" spans="2:10" ht="18" customHeight="1" x14ac:dyDescent="0.6">
      <c r="B10" s="128" t="s">
        <v>66</v>
      </c>
      <c r="C10" s="129"/>
      <c r="D10" s="26">
        <f>'سیاهه (2)'!J8</f>
        <v>0</v>
      </c>
      <c r="E10" s="36">
        <f>'سیاهه (2)'!J9</f>
        <v>0</v>
      </c>
      <c r="F10" s="26">
        <f>'سیاهه (2)'!J10</f>
        <v>0</v>
      </c>
      <c r="G10" s="36">
        <f>'سیاهه (2)'!J11</f>
        <v>0</v>
      </c>
      <c r="H10" s="26">
        <f>'سیاهه (2)'!J12</f>
        <v>0</v>
      </c>
      <c r="I10" s="36">
        <f>'سیاهه (2)'!J13</f>
        <v>0</v>
      </c>
      <c r="J10" s="27">
        <f>'سیاهه (2)'!J14</f>
        <v>0</v>
      </c>
    </row>
    <row r="11" spans="2:10" ht="18" customHeight="1" x14ac:dyDescent="0.6">
      <c r="B11" s="128" t="s">
        <v>67</v>
      </c>
      <c r="C11" s="129"/>
      <c r="D11" s="28"/>
      <c r="E11" s="37"/>
      <c r="F11" s="28"/>
      <c r="G11" s="37"/>
      <c r="H11" s="28"/>
      <c r="I11" s="37"/>
      <c r="J11" s="29"/>
    </row>
    <row r="12" spans="2:10" ht="18" customHeight="1" x14ac:dyDescent="0.6">
      <c r="B12" s="128" t="s">
        <v>55</v>
      </c>
      <c r="C12" s="129"/>
      <c r="D12" s="28"/>
      <c r="E12" s="37"/>
      <c r="F12" s="28"/>
      <c r="G12" s="37"/>
      <c r="H12" s="28"/>
      <c r="I12" s="37"/>
      <c r="J12" s="29"/>
    </row>
    <row r="13" spans="2:10" ht="18" customHeight="1" x14ac:dyDescent="0.6">
      <c r="B13" s="128" t="s">
        <v>56</v>
      </c>
      <c r="C13" s="129"/>
      <c r="D13" s="28"/>
      <c r="E13" s="37"/>
      <c r="F13" s="28"/>
      <c r="G13" s="37"/>
      <c r="H13" s="28"/>
      <c r="I13" s="37"/>
      <c r="J13" s="29"/>
    </row>
    <row r="14" spans="2:10" ht="18" customHeight="1" x14ac:dyDescent="0.6">
      <c r="B14" s="128" t="s">
        <v>68</v>
      </c>
      <c r="C14" s="129"/>
      <c r="D14" s="28"/>
      <c r="E14" s="37"/>
      <c r="F14" s="28"/>
      <c r="G14" s="37"/>
      <c r="H14" s="28"/>
      <c r="I14" s="37"/>
      <c r="J14" s="29"/>
    </row>
    <row r="15" spans="2:10" s="79" customFormat="1" ht="19.899999999999999" customHeight="1" x14ac:dyDescent="0.2">
      <c r="B15" s="139" t="s">
        <v>69</v>
      </c>
      <c r="C15" s="140"/>
      <c r="D15" s="78"/>
      <c r="E15" s="161" t="s">
        <v>71</v>
      </c>
      <c r="F15" s="161"/>
      <c r="G15" s="161"/>
      <c r="H15" s="161" t="s">
        <v>72</v>
      </c>
      <c r="I15" s="161"/>
      <c r="J15" s="162"/>
    </row>
    <row r="16" spans="2:10" s="79" customFormat="1" ht="35.450000000000003" customHeight="1" thickBot="1" x14ac:dyDescent="0.25">
      <c r="B16" s="163" t="s">
        <v>73</v>
      </c>
      <c r="C16" s="164"/>
      <c r="D16" s="165" t="s">
        <v>74</v>
      </c>
      <c r="E16" s="166"/>
      <c r="F16" s="166"/>
      <c r="G16" s="166"/>
      <c r="H16" s="166"/>
      <c r="I16" s="166"/>
      <c r="J16" s="167"/>
    </row>
    <row r="17" spans="2:10" ht="16.899999999999999" customHeight="1" thickBot="1" x14ac:dyDescent="0.65"/>
    <row r="18" spans="2:10" ht="19.5" customHeight="1" x14ac:dyDescent="0.6">
      <c r="B18" s="141" t="s">
        <v>65</v>
      </c>
      <c r="C18" s="142"/>
      <c r="D18" s="30">
        <f>'سیاهه (2)'!H15</f>
        <v>0</v>
      </c>
      <c r="E18" s="35">
        <f>'سیاهه (2)'!H16</f>
        <v>0</v>
      </c>
      <c r="F18" s="30">
        <f>'سیاهه (2)'!H17</f>
        <v>0</v>
      </c>
      <c r="G18" s="35">
        <f>'سیاهه (2)'!H18</f>
        <v>0</v>
      </c>
      <c r="H18" s="30">
        <f>'سیاهه (2)'!H19</f>
        <v>0</v>
      </c>
      <c r="I18" s="35">
        <f>'سیاهه (2)'!H20</f>
        <v>0</v>
      </c>
      <c r="J18" s="31">
        <f>'سیاهه (2)'!H21</f>
        <v>0</v>
      </c>
    </row>
    <row r="19" spans="2:10" s="79" customFormat="1" ht="15" customHeight="1" x14ac:dyDescent="0.2">
      <c r="B19" s="133" t="s">
        <v>91</v>
      </c>
      <c r="C19" s="134"/>
      <c r="D19" s="64">
        <f>D39</f>
        <v>0</v>
      </c>
      <c r="E19" s="65">
        <f t="shared" ref="E19:J19" si="1">E39</f>
        <v>0</v>
      </c>
      <c r="F19" s="64">
        <f t="shared" si="1"/>
        <v>0</v>
      </c>
      <c r="G19" s="65">
        <f t="shared" si="1"/>
        <v>0</v>
      </c>
      <c r="H19" s="64">
        <f t="shared" si="1"/>
        <v>0</v>
      </c>
      <c r="I19" s="65">
        <f t="shared" si="1"/>
        <v>0</v>
      </c>
      <c r="J19" s="66">
        <f t="shared" si="1"/>
        <v>0</v>
      </c>
    </row>
    <row r="20" spans="2:10" ht="18" customHeight="1" x14ac:dyDescent="0.6">
      <c r="B20" s="139" t="s">
        <v>66</v>
      </c>
      <c r="C20" s="140"/>
      <c r="D20" s="26">
        <f>'سیاهه (2)'!J15</f>
        <v>0</v>
      </c>
      <c r="E20" s="36">
        <f>'سیاهه (2)'!J16</f>
        <v>0</v>
      </c>
      <c r="F20" s="26">
        <f>'سیاهه (2)'!J17</f>
        <v>0</v>
      </c>
      <c r="G20" s="36">
        <f>'سیاهه (2)'!J18</f>
        <v>0</v>
      </c>
      <c r="H20" s="26">
        <f>'سیاهه (2)'!J19</f>
        <v>0</v>
      </c>
      <c r="I20" s="36">
        <f>'سیاهه (2)'!J20</f>
        <v>0</v>
      </c>
      <c r="J20" s="27">
        <f>'سیاهه (2)'!J21</f>
        <v>0</v>
      </c>
    </row>
    <row r="21" spans="2:10" ht="18" customHeight="1" x14ac:dyDescent="0.6">
      <c r="B21" s="139" t="s">
        <v>67</v>
      </c>
      <c r="C21" s="140"/>
      <c r="D21" s="28"/>
      <c r="E21" s="37"/>
      <c r="F21" s="28"/>
      <c r="G21" s="37"/>
      <c r="H21" s="28"/>
      <c r="I21" s="37"/>
      <c r="J21" s="29"/>
    </row>
    <row r="22" spans="2:10" ht="18" customHeight="1" x14ac:dyDescent="0.6">
      <c r="B22" s="139" t="s">
        <v>55</v>
      </c>
      <c r="C22" s="140"/>
      <c r="D22" s="28"/>
      <c r="E22" s="37"/>
      <c r="F22" s="28"/>
      <c r="G22" s="37"/>
      <c r="H22" s="28"/>
      <c r="I22" s="37"/>
      <c r="J22" s="29"/>
    </row>
    <row r="23" spans="2:10" ht="18" customHeight="1" x14ac:dyDescent="0.6">
      <c r="B23" s="139" t="s">
        <v>56</v>
      </c>
      <c r="C23" s="140"/>
      <c r="D23" s="28"/>
      <c r="E23" s="37"/>
      <c r="F23" s="28"/>
      <c r="G23" s="37"/>
      <c r="H23" s="28"/>
      <c r="I23" s="37"/>
      <c r="J23" s="29"/>
    </row>
    <row r="24" spans="2:10" ht="18" customHeight="1" x14ac:dyDescent="0.6">
      <c r="B24" s="139" t="s">
        <v>68</v>
      </c>
      <c r="C24" s="140"/>
      <c r="D24" s="28"/>
      <c r="E24" s="37"/>
      <c r="F24" s="28"/>
      <c r="G24" s="37"/>
      <c r="H24" s="28"/>
      <c r="I24" s="37"/>
      <c r="J24" s="29"/>
    </row>
    <row r="25" spans="2:10" ht="19.899999999999999" customHeight="1" x14ac:dyDescent="0.6">
      <c r="B25" s="139" t="s">
        <v>69</v>
      </c>
      <c r="C25" s="140"/>
      <c r="D25" s="28"/>
      <c r="E25" s="130" t="s">
        <v>71</v>
      </c>
      <c r="F25" s="130"/>
      <c r="G25" s="130"/>
      <c r="H25" s="130" t="s">
        <v>72</v>
      </c>
      <c r="I25" s="130"/>
      <c r="J25" s="171"/>
    </row>
    <row r="26" spans="2:10" ht="35.450000000000003" customHeight="1" thickBot="1" x14ac:dyDescent="0.65">
      <c r="B26" s="150" t="s">
        <v>73</v>
      </c>
      <c r="C26" s="151"/>
      <c r="D26" s="152" t="s">
        <v>74</v>
      </c>
      <c r="E26" s="153"/>
      <c r="F26" s="153"/>
      <c r="G26" s="153"/>
      <c r="H26" s="153"/>
      <c r="I26" s="153"/>
      <c r="J26" s="154"/>
    </row>
    <row r="27" spans="2:10" ht="21.75" thickBot="1" x14ac:dyDescent="0.65"/>
    <row r="28" spans="2:10" ht="16.149999999999999" customHeight="1" x14ac:dyDescent="0.6">
      <c r="B28" s="155" t="s">
        <v>75</v>
      </c>
      <c r="C28" s="155"/>
      <c r="D28" s="155" t="s">
        <v>76</v>
      </c>
      <c r="E28" s="155"/>
      <c r="F28" s="155" t="s">
        <v>77</v>
      </c>
      <c r="G28" s="155"/>
      <c r="H28" s="158" t="s">
        <v>78</v>
      </c>
      <c r="I28" s="158"/>
      <c r="J28" s="158"/>
    </row>
    <row r="29" spans="2:10" ht="16.149999999999999" customHeight="1" x14ac:dyDescent="0.6">
      <c r="B29" s="156"/>
      <c r="C29" s="156"/>
      <c r="D29" s="156"/>
      <c r="E29" s="156"/>
      <c r="F29" s="156"/>
      <c r="G29" s="156"/>
      <c r="H29" s="159"/>
      <c r="I29" s="159"/>
      <c r="J29" s="159"/>
    </row>
    <row r="30" spans="2:10" ht="16.149999999999999" customHeight="1" thickBot="1" x14ac:dyDescent="0.65">
      <c r="B30" s="157"/>
      <c r="C30" s="157"/>
      <c r="D30" s="157"/>
      <c r="E30" s="157"/>
      <c r="F30" s="157"/>
      <c r="G30" s="157"/>
      <c r="H30" s="160"/>
      <c r="I30" s="160"/>
      <c r="J30" s="160"/>
    </row>
    <row r="31" spans="2:10" ht="30.6" customHeight="1" x14ac:dyDescent="0.6">
      <c r="E31" s="54" t="s">
        <v>87</v>
      </c>
    </row>
    <row r="32" spans="2:10" x14ac:dyDescent="0.6">
      <c r="B32" s="76" t="str">
        <f>B6</f>
        <v>نام بیمار:</v>
      </c>
      <c r="C32" s="145">
        <f>C6</f>
        <v>0</v>
      </c>
      <c r="D32" s="145"/>
      <c r="E32" s="68" t="s">
        <v>80</v>
      </c>
      <c r="F32" s="146">
        <f>SUM(D36:J36,D40:J40)</f>
        <v>0</v>
      </c>
      <c r="G32" s="146"/>
      <c r="H32" s="68" t="s">
        <v>58</v>
      </c>
      <c r="I32" s="77"/>
      <c r="J32" s="77"/>
    </row>
    <row r="33" spans="2:10" ht="9.6" customHeight="1" thickBot="1" x14ac:dyDescent="0.65">
      <c r="B33" s="69"/>
      <c r="C33" s="70"/>
      <c r="D33" s="70"/>
      <c r="E33" s="71"/>
      <c r="F33" s="72"/>
      <c r="G33" s="72"/>
      <c r="H33" s="71"/>
      <c r="I33" s="73"/>
      <c r="J33" s="73"/>
    </row>
    <row r="34" spans="2:10" s="79" customFormat="1" ht="21.75" thickTop="1" x14ac:dyDescent="0.2">
      <c r="B34" s="131" t="str">
        <f>B8</f>
        <v>شرح هزینه</v>
      </c>
      <c r="C34" s="132"/>
      <c r="D34" s="55">
        <f t="shared" ref="D34:J34" si="2">D8</f>
        <v>0</v>
      </c>
      <c r="E34" s="56">
        <f t="shared" si="2"/>
        <v>0</v>
      </c>
      <c r="F34" s="55">
        <f t="shared" si="2"/>
        <v>0</v>
      </c>
      <c r="G34" s="56">
        <f t="shared" si="2"/>
        <v>0</v>
      </c>
      <c r="H34" s="55">
        <f t="shared" si="2"/>
        <v>0</v>
      </c>
      <c r="I34" s="56">
        <f t="shared" si="2"/>
        <v>0</v>
      </c>
      <c r="J34" s="57">
        <f t="shared" si="2"/>
        <v>0</v>
      </c>
    </row>
    <row r="35" spans="2:10" s="79" customFormat="1" ht="15" customHeight="1" x14ac:dyDescent="0.2">
      <c r="B35" s="124" t="s">
        <v>88</v>
      </c>
      <c r="C35" s="125"/>
      <c r="D35" s="64">
        <f>IF((D10&gt;0),'سیاهه (2)'!D8&amp;E31&amp;'سیاهه (2)'!C8&amp;E31&amp;'سیاهه (2)'!B8,0)</f>
        <v>0</v>
      </c>
      <c r="E35" s="62">
        <f>IF((E10&gt;0),'سیاهه (2)'!D9&amp;E31&amp;'سیاهه (2)'!C9&amp;E31&amp;'سیاهه (2)'!B9,0)</f>
        <v>0</v>
      </c>
      <c r="F35" s="61">
        <f>IF((F10&gt;0),'سیاهه (2)'!D10&amp;E31&amp;'سیاهه (2)'!C10&amp;E31&amp;'سیاهه (2)'!B10,0)</f>
        <v>0</v>
      </c>
      <c r="G35" s="62">
        <f>IF((G10&gt;0),'سیاهه (2)'!D11&amp;E31&amp;'سیاهه (2)'!C11&amp;E31&amp;'سیاهه (2)'!B11,0)</f>
        <v>0</v>
      </c>
      <c r="H35" s="61">
        <f>IF((H10&gt;0),'سیاهه (2)'!D12&amp;E31&amp;'سیاهه (2)'!C12&amp;E31&amp;'سیاهه (2)'!B12,0)</f>
        <v>0</v>
      </c>
      <c r="I35" s="62">
        <f>IF((I10&gt;0),'سیاهه (2)'!D13&amp;E31&amp;'سیاهه (2)'!C13&amp;E31&amp;'سیاهه (2)'!B13,0)</f>
        <v>0</v>
      </c>
      <c r="J35" s="63">
        <f>IF((J10&gt;0),'سیاهه (2)'!D14&amp;E31&amp;'سیاهه (2)'!C14&amp;E31&amp;'سیاهه (2)'!B14,0)</f>
        <v>0</v>
      </c>
    </row>
    <row r="36" spans="2:10" s="79" customFormat="1" ht="21.75" thickBot="1" x14ac:dyDescent="0.25">
      <c r="B36" s="135" t="s">
        <v>89</v>
      </c>
      <c r="C36" s="136"/>
      <c r="D36" s="58">
        <f t="shared" ref="D36:J36" si="3">D10</f>
        <v>0</v>
      </c>
      <c r="E36" s="59">
        <f t="shared" si="3"/>
        <v>0</v>
      </c>
      <c r="F36" s="58">
        <f t="shared" si="3"/>
        <v>0</v>
      </c>
      <c r="G36" s="59">
        <f t="shared" si="3"/>
        <v>0</v>
      </c>
      <c r="H36" s="58">
        <f t="shared" si="3"/>
        <v>0</v>
      </c>
      <c r="I36" s="59">
        <f t="shared" si="3"/>
        <v>0</v>
      </c>
      <c r="J36" s="60">
        <f t="shared" si="3"/>
        <v>0</v>
      </c>
    </row>
    <row r="37" spans="2:10" s="79" customFormat="1" ht="22.5" thickTop="1" thickBot="1" x14ac:dyDescent="0.25">
      <c r="B37" s="74"/>
      <c r="C37" s="74"/>
      <c r="D37" s="75"/>
      <c r="E37" s="75"/>
      <c r="F37" s="75"/>
      <c r="G37" s="75"/>
      <c r="H37" s="75"/>
      <c r="I37" s="75"/>
      <c r="J37" s="75"/>
    </row>
    <row r="38" spans="2:10" s="79" customFormat="1" ht="21.75" thickTop="1" x14ac:dyDescent="0.2">
      <c r="B38" s="131" t="str">
        <f t="shared" ref="B38:J38" si="4">B18</f>
        <v>شرح هزینه</v>
      </c>
      <c r="C38" s="132"/>
      <c r="D38" s="55">
        <f t="shared" si="4"/>
        <v>0</v>
      </c>
      <c r="E38" s="56">
        <f t="shared" si="4"/>
        <v>0</v>
      </c>
      <c r="F38" s="55">
        <f t="shared" si="4"/>
        <v>0</v>
      </c>
      <c r="G38" s="56">
        <f t="shared" si="4"/>
        <v>0</v>
      </c>
      <c r="H38" s="55">
        <f t="shared" si="4"/>
        <v>0</v>
      </c>
      <c r="I38" s="56">
        <f t="shared" si="4"/>
        <v>0</v>
      </c>
      <c r="J38" s="57">
        <f t="shared" si="4"/>
        <v>0</v>
      </c>
    </row>
    <row r="39" spans="2:10" s="79" customFormat="1" ht="15" customHeight="1" x14ac:dyDescent="0.2">
      <c r="B39" s="124" t="s">
        <v>88</v>
      </c>
      <c r="C39" s="125"/>
      <c r="D39" s="64">
        <f>IF((D10&gt;0),'سیاهه (2)'!D15&amp;E31&amp;'سیاهه (2)'!C15&amp;E31&amp;'سیاهه (2)'!B15,0)</f>
        <v>0</v>
      </c>
      <c r="E39" s="65">
        <f>IF((E10&gt;0),'سیاهه (2)'!D16&amp;E31&amp;'سیاهه (2)'!C16&amp;E31&amp;'سیاهه (2)'!B16,0)</f>
        <v>0</v>
      </c>
      <c r="F39" s="64">
        <f>IF((F10&gt;0),'سیاهه (2)'!D17&amp;E31&amp;'سیاهه (2)'!C17&amp;E31&amp;'سیاهه (2)'!B17,0)</f>
        <v>0</v>
      </c>
      <c r="G39" s="65">
        <f>IF((G10&gt;0),'سیاهه (2)'!D18&amp;E31&amp;'سیاهه (2)'!C18&amp;E31&amp;'سیاهه (2)'!B18,0)</f>
        <v>0</v>
      </c>
      <c r="H39" s="64">
        <f>IF((H10&gt;0),'سیاهه (2)'!D19&amp;E31&amp;'سیاهه (2)'!C19&amp;E31&amp;'سیاهه (2)'!B19,0)</f>
        <v>0</v>
      </c>
      <c r="I39" s="65">
        <f>IF((I10&gt;0),'سیاهه (2)'!D20&amp;E31&amp;'سیاهه (2)'!C20&amp;E31&amp;'سیاهه (2)'!B20,0)</f>
        <v>0</v>
      </c>
      <c r="J39" s="66">
        <f>IF((J10&gt;0),'سیاهه (2)'!D21&amp;E31&amp;'سیاهه (2)'!C21&amp;E31&amp;'سیاهه (2)'!B21,0)</f>
        <v>0</v>
      </c>
    </row>
    <row r="40" spans="2:10" s="79" customFormat="1" ht="21.75" thickBot="1" x14ac:dyDescent="0.25">
      <c r="B40" s="135" t="s">
        <v>90</v>
      </c>
      <c r="C40" s="136"/>
      <c r="D40" s="58">
        <f t="shared" ref="D40:J40" si="5">D20</f>
        <v>0</v>
      </c>
      <c r="E40" s="59">
        <f t="shared" si="5"/>
        <v>0</v>
      </c>
      <c r="F40" s="58">
        <f t="shared" si="5"/>
        <v>0</v>
      </c>
      <c r="G40" s="59">
        <f t="shared" si="5"/>
        <v>0</v>
      </c>
      <c r="H40" s="58">
        <f t="shared" si="5"/>
        <v>0</v>
      </c>
      <c r="I40" s="59">
        <f>I20</f>
        <v>0</v>
      </c>
      <c r="J40" s="60">
        <f t="shared" si="5"/>
        <v>0</v>
      </c>
    </row>
    <row r="41" spans="2:10" ht="21.75" thickTop="1" x14ac:dyDescent="0.6"/>
  </sheetData>
  <sheetProtection password="CEBE" sheet="1" objects="1" scenarios="1"/>
  <mergeCells count="45">
    <mergeCell ref="I4:J4"/>
    <mergeCell ref="B26:C26"/>
    <mergeCell ref="D26:J26"/>
    <mergeCell ref="B28:C30"/>
    <mergeCell ref="D28:E30"/>
    <mergeCell ref="F28:G30"/>
    <mergeCell ref="H28:J30"/>
    <mergeCell ref="E15:G15"/>
    <mergeCell ref="H15:J15"/>
    <mergeCell ref="B16:C16"/>
    <mergeCell ref="D16:J16"/>
    <mergeCell ref="C4:D4"/>
    <mergeCell ref="F4:G4"/>
    <mergeCell ref="H25:J25"/>
    <mergeCell ref="C5:D5"/>
    <mergeCell ref="F5:G5"/>
    <mergeCell ref="B40:C40"/>
    <mergeCell ref="I6:J6"/>
    <mergeCell ref="B34:C34"/>
    <mergeCell ref="B36:C36"/>
    <mergeCell ref="B24:C24"/>
    <mergeCell ref="B25:C25"/>
    <mergeCell ref="B15:C15"/>
    <mergeCell ref="B18:C18"/>
    <mergeCell ref="B20:C20"/>
    <mergeCell ref="B21:C21"/>
    <mergeCell ref="B22:C22"/>
    <mergeCell ref="B23:C23"/>
    <mergeCell ref="B8:C8"/>
    <mergeCell ref="C32:D32"/>
    <mergeCell ref="F32:G32"/>
    <mergeCell ref="I7:J7"/>
    <mergeCell ref="B39:C39"/>
    <mergeCell ref="C6:D6"/>
    <mergeCell ref="F6:G6"/>
    <mergeCell ref="B11:C11"/>
    <mergeCell ref="B12:C12"/>
    <mergeCell ref="B13:C13"/>
    <mergeCell ref="B14:C14"/>
    <mergeCell ref="E25:G25"/>
    <mergeCell ref="B38:C38"/>
    <mergeCell ref="B10:C10"/>
    <mergeCell ref="B35:C35"/>
    <mergeCell ref="B9:C9"/>
    <mergeCell ref="B19:C19"/>
  </mergeCells>
  <conditionalFormatting sqref="D35:J35 D39:J39">
    <cfRule type="cellIs" dxfId="2" priority="20" operator="equal">
      <formula>"//"</formula>
    </cfRule>
  </conditionalFormatting>
  <conditionalFormatting sqref="D34:J40 D8:J10 F4:G6 I4:J4 I6:J6 D18:J20">
    <cfRule type="cellIs" dxfId="1" priority="6" operator="equal">
      <formula>0</formula>
    </cfRule>
  </conditionalFormatting>
  <conditionalFormatting sqref="D19:J19">
    <cfRule type="cellIs" dxfId="0" priority="1" operator="equal">
      <formula>"//"</formula>
    </cfRule>
  </conditionalFormatting>
  <printOptions horizontalCentered="1" verticalCentered="1"/>
  <pageMargins left="0.19685039370078741" right="0.19685039370078741" top="0.27559055118110237" bottom="0.27559055118110237" header="0.15748031496062992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صفحه اول</vt:lpstr>
      <vt:lpstr>سیاهه (2)</vt:lpstr>
      <vt:lpstr>پرینت</vt:lpstr>
      <vt:lpstr>'سیاهه (2)'!list</vt:lpstr>
      <vt:lpstr>'سیاهه (2)'!list1</vt:lpstr>
      <vt:lpstr>list12</vt:lpstr>
      <vt:lpstr>list13</vt:lpstr>
      <vt:lpstr>'سیاهه (2)'!list2</vt:lpstr>
      <vt:lpstr>'صفحه اول'!list3</vt:lpstr>
      <vt:lpstr>'صفحه اول'!list4</vt:lpstr>
      <vt:lpstr>'سیاهه (2)'!list5</vt:lpstr>
      <vt:lpstr>'سیاهه (2)'!list6</vt:lpstr>
      <vt:lpstr>'صفحه اول'!Print_Area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2016-12-24T05:57:11Z</dcterms:modified>
</cp:coreProperties>
</file>